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5A23D7-9AEA-415F-8423-C270E8BF02AE}" xr6:coauthVersionLast="47" xr6:coauthVersionMax="47" xr10:uidLastSave="{00000000-0000-0000-0000-000000000000}"/>
  <bookViews>
    <workbookView xWindow="29325" yWindow="0" windowWidth="24360" windowHeight="15555" firstSheet="4" activeTab="4" xr2:uid="{D9D4D3D2-98D9-48C0-B690-D17A1905F56A}"/>
  </bookViews>
  <sheets>
    <sheet name="PBL 과목 확인" sheetId="5" state="hidden" r:id="rId1"/>
    <sheet name="MD 중심" sheetId="4" state="hidden" r:id="rId2"/>
    <sheet name="신청방법" sheetId="6" state="hidden" r:id="rId3"/>
    <sheet name="확인필요" sheetId="8" state="hidden" r:id="rId4"/>
    <sheet name="신청가능교과" sheetId="9" r:id="rId5"/>
    <sheet name="24-동계 개설교과목" sheetId="2" r:id="rId6"/>
    <sheet name="동계핵심MD" sheetId="1" state="hidden" r:id="rId7"/>
    <sheet name="24-동계 학사일정" sheetId="7" r:id="rId8"/>
  </sheets>
  <externalReferences>
    <externalReference r:id="rId9"/>
  </externalReferences>
  <definedNames>
    <definedName name="_xlnm._FilterDatabase" localSheetId="5" hidden="1">'24-동계 개설교과목'!$A$3:$R$5</definedName>
    <definedName name="_xlnm._FilterDatabase" localSheetId="1" hidden="1">'MD 중심'!$A$4:$T$39</definedName>
    <definedName name="_xlnm._FilterDatabase" localSheetId="0" hidden="1">'PBL 과목 확인'!$B$4:$P$4</definedName>
    <definedName name="_xlnm._FilterDatabase" localSheetId="6" hidden="1">동계핵심MD!$B$4:$P$35</definedName>
    <definedName name="_xlnm._FilterDatabase" localSheetId="4" hidden="1">신청가능교과!$A$3:$R$5</definedName>
    <definedName name="_xlnm.Print_Titles" localSheetId="5">'24-동계 개설교과목'!$2:$3</definedName>
    <definedName name="_xlnm.Print_Titles" localSheetId="4">신청가능교과!$2:$3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9" l="1"/>
  <c r="AD27" i="9"/>
  <c r="AE27" i="9" s="1"/>
  <c r="AD26" i="9"/>
  <c r="AE26" i="9" s="1"/>
  <c r="AD25" i="9"/>
  <c r="AE25" i="9" s="1"/>
  <c r="AD24" i="9"/>
  <c r="AE24" i="9" s="1"/>
  <c r="AD23" i="9"/>
  <c r="AE23" i="9" s="1"/>
  <c r="AD22" i="9"/>
  <c r="AE22" i="9" s="1"/>
  <c r="AD21" i="9"/>
  <c r="AE21" i="9" s="1"/>
  <c r="AD20" i="9"/>
  <c r="AE20" i="9" s="1"/>
  <c r="AD19" i="9"/>
  <c r="AE19" i="9" s="1"/>
  <c r="AD18" i="9"/>
  <c r="AE18" i="9" s="1"/>
  <c r="AD17" i="9"/>
  <c r="AE17" i="9" s="1"/>
  <c r="AD16" i="9"/>
  <c r="AE16" i="9" s="1"/>
  <c r="AD15" i="9"/>
  <c r="AE15" i="9" s="1"/>
  <c r="AD14" i="9"/>
  <c r="AE14" i="9" s="1"/>
  <c r="AD13" i="9"/>
  <c r="AE13" i="9" s="1"/>
  <c r="AD12" i="9"/>
  <c r="AE12" i="9" s="1"/>
  <c r="AD11" i="9"/>
  <c r="AE11" i="9" s="1"/>
  <c r="AD10" i="9"/>
  <c r="AE10" i="9" s="1"/>
  <c r="AD9" i="9"/>
  <c r="AE9" i="9" s="1"/>
  <c r="AD8" i="9"/>
  <c r="AE8" i="9" s="1"/>
  <c r="AD7" i="9"/>
  <c r="AE7" i="9" s="1"/>
  <c r="AD6" i="9"/>
  <c r="AE6" i="9" s="1"/>
  <c r="AD5" i="9"/>
  <c r="AE5" i="9" s="1"/>
  <c r="AD4" i="9"/>
  <c r="AE4" i="9" s="1"/>
  <c r="AD12" i="2"/>
  <c r="AE12" i="2" s="1"/>
  <c r="AD13" i="2"/>
  <c r="AE13" i="2" s="1"/>
  <c r="AD5" i="2"/>
  <c r="AE5" i="2" s="1"/>
  <c r="AD6" i="2"/>
  <c r="AE6" i="2" s="1"/>
  <c r="AD7" i="2"/>
  <c r="AE7" i="2" s="1"/>
  <c r="AD8" i="2"/>
  <c r="AE8" i="2" s="1"/>
  <c r="AD9" i="2"/>
  <c r="AE9" i="2" s="1"/>
  <c r="AD10" i="2"/>
  <c r="AE10" i="2" s="1"/>
  <c r="AD11" i="2"/>
  <c r="AE11" i="2" s="1"/>
  <c r="AD14" i="2"/>
  <c r="AE14" i="2" s="1"/>
  <c r="AD15" i="2"/>
  <c r="AE15" i="2" s="1"/>
  <c r="AD16" i="2"/>
  <c r="AE16" i="2" s="1"/>
  <c r="AD17" i="2"/>
  <c r="AE17" i="2" s="1"/>
  <c r="AD18" i="2"/>
  <c r="AE18" i="2" s="1"/>
  <c r="AD19" i="2"/>
  <c r="AE19" i="2" s="1"/>
  <c r="AD20" i="2"/>
  <c r="AE20" i="2" s="1"/>
  <c r="AD21" i="2"/>
  <c r="AE21" i="2" s="1"/>
  <c r="AD22" i="2"/>
  <c r="AE22" i="2" s="1"/>
  <c r="AD23" i="2"/>
  <c r="AE23" i="2" s="1"/>
  <c r="AD24" i="2"/>
  <c r="AE24" i="2" s="1"/>
  <c r="AD25" i="2"/>
  <c r="AE25" i="2" s="1"/>
  <c r="AD26" i="2"/>
  <c r="AE26" i="2" s="1"/>
  <c r="AD27" i="2"/>
  <c r="AE27" i="2" s="1"/>
  <c r="AD4" i="2"/>
  <c r="AE4" i="2" s="1"/>
  <c r="P29" i="2" l="1"/>
  <c r="M3" i="1"/>
  <c r="L39" i="5" l="1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0" i="5"/>
  <c r="L9" i="5"/>
  <c r="L8" i="5"/>
  <c r="L7" i="5"/>
  <c r="L6" i="5"/>
  <c r="L5" i="5"/>
  <c r="L14" i="5"/>
  <c r="L13" i="5"/>
  <c r="L12" i="5"/>
  <c r="L11" i="5"/>
  <c r="M3" i="5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0" i="4"/>
  <c r="L9" i="4"/>
  <c r="L8" i="4"/>
  <c r="L7" i="4"/>
  <c r="L6" i="4"/>
  <c r="L5" i="4"/>
  <c r="L14" i="4"/>
  <c r="L13" i="4"/>
  <c r="L12" i="4"/>
  <c r="L11" i="4"/>
  <c r="M3" i="4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0" i="1"/>
  <c r="L9" i="1"/>
  <c r="L8" i="1"/>
  <c r="L7" i="1"/>
  <c r="L6" i="1"/>
  <c r="L5" i="1"/>
  <c r="L14" i="1"/>
  <c r="L13" i="1"/>
  <c r="L12" i="1"/>
  <c r="L11" i="1"/>
  <c r="L3" i="5" l="1"/>
  <c r="L3" i="1"/>
  <c r="L3" i="4"/>
</calcChain>
</file>

<file path=xl/sharedStrings.xml><?xml version="1.0" encoding="utf-8"?>
<sst xmlns="http://schemas.openxmlformats.org/spreadsheetml/2006/main" count="1653" uniqueCount="352">
  <si>
    <t>2024학년도 동계 개설교과목 핵심MD 확인_7개 MD 16개 교과목 집중 홍보</t>
    <phoneticPr fontId="2" type="noConversion"/>
  </si>
  <si>
    <t>수준</t>
  </si>
  <si>
    <t>마이크로디그리명</t>
  </si>
  <si>
    <t>주관대학</t>
  </si>
  <si>
    <t>학점</t>
  </si>
  <si>
    <t>학년</t>
    <phoneticPr fontId="2" type="noConversion"/>
  </si>
  <si>
    <t>개설</t>
  </si>
  <si>
    <t>교과목명</t>
  </si>
  <si>
    <t>PBL</t>
    <phoneticPr fontId="2" type="noConversion"/>
  </si>
  <si>
    <t>이수조건</t>
    <phoneticPr fontId="2" type="noConversion"/>
  </si>
  <si>
    <t>추천교과목</t>
    <phoneticPr fontId="2" type="noConversion"/>
  </si>
  <si>
    <t>동계개설확인</t>
    <phoneticPr fontId="2" type="noConversion"/>
  </si>
  <si>
    <t>참여 예상인원</t>
    <phoneticPr fontId="2" type="noConversion"/>
  </si>
  <si>
    <t>이수인정 기준학점</t>
  </si>
  <si>
    <t>홍보방향</t>
    <phoneticPr fontId="2" type="noConversion"/>
  </si>
  <si>
    <t>비고</t>
    <phoneticPr fontId="2" type="noConversion"/>
  </si>
  <si>
    <t>중급</t>
  </si>
  <si>
    <t>메타버스콘텐츠디자인</t>
    <phoneticPr fontId="2" type="noConversion"/>
  </si>
  <si>
    <t>계원예술대</t>
  </si>
  <si>
    <t>전학년</t>
  </si>
  <si>
    <t>메타버스크리에이터세미나</t>
  </si>
  <si>
    <t>전선</t>
  </si>
  <si>
    <t>추천</t>
    <phoneticPr fontId="2" type="noConversion"/>
  </si>
  <si>
    <t>9학점</t>
  </si>
  <si>
    <t>동계계절</t>
  </si>
  <si>
    <t>메타버스3D디자인</t>
  </si>
  <si>
    <t>메타버스예술작품전시</t>
  </si>
  <si>
    <t>메타버스스페이스크리에이터</t>
  </si>
  <si>
    <t>PBL</t>
  </si>
  <si>
    <t/>
  </si>
  <si>
    <t>초급</t>
    <phoneticPr fontId="2" type="noConversion"/>
  </si>
  <si>
    <t>실감미디어펀더멘털</t>
    <phoneticPr fontId="2" type="noConversion"/>
  </si>
  <si>
    <t>경희대</t>
  </si>
  <si>
    <t>1,2</t>
  </si>
  <si>
    <t>실감미디어컴퓨팅기초</t>
  </si>
  <si>
    <t>12학점</t>
    <phoneticPr fontId="2" type="noConversion"/>
  </si>
  <si>
    <t>전주대</t>
  </si>
  <si>
    <t>실감미디어의이해</t>
  </si>
  <si>
    <t>배재대</t>
  </si>
  <si>
    <t>실감디자인씽킹(XR)</t>
  </si>
  <si>
    <t>교선</t>
  </si>
  <si>
    <t>중앙대</t>
  </si>
  <si>
    <t>XR마케팅</t>
  </si>
  <si>
    <t>전공</t>
  </si>
  <si>
    <t>XR비즈니스입문</t>
  </si>
  <si>
    <t>XR창업비즈니스모델</t>
  </si>
  <si>
    <t>실감미디어기술</t>
    <phoneticPr fontId="2" type="noConversion"/>
  </si>
  <si>
    <t>객체지향프로그래밍</t>
  </si>
  <si>
    <t>오프라인 → 온라인 고려 중</t>
    <phoneticPr fontId="2" type="noConversion"/>
  </si>
  <si>
    <t>UI/UX프로그래밍</t>
  </si>
  <si>
    <t>건국대</t>
  </si>
  <si>
    <t>컴퓨터그래픽스</t>
  </si>
  <si>
    <t>실감미디어프로젝트</t>
  </si>
  <si>
    <t>계명대</t>
  </si>
  <si>
    <t>실감응용인공지능</t>
  </si>
  <si>
    <t>XR기술PBL</t>
  </si>
  <si>
    <t>소셜리빙랩실감미디어</t>
    <phoneticPr fontId="2" type="noConversion"/>
  </si>
  <si>
    <t>기술융합과공유가치창출</t>
  </si>
  <si>
    <t>리빙랩디자인</t>
  </si>
  <si>
    <t>소셜벤처디자인</t>
  </si>
  <si>
    <t>소셜비즈니스</t>
  </si>
  <si>
    <t>효과적인사회문제정의와아이디어</t>
  </si>
  <si>
    <t>2,3</t>
  </si>
  <si>
    <t>계절학기</t>
  </si>
  <si>
    <t>소셜리빙랩실감미디어PBL</t>
  </si>
  <si>
    <t>실감미디어글로벌이노베이터</t>
    <phoneticPr fontId="2" type="noConversion"/>
  </si>
  <si>
    <t>글로벌학제간프로젝트기획</t>
  </si>
  <si>
    <t>글로벌학제간융합프로젝트</t>
  </si>
  <si>
    <t>글로벌리빙랩프로젝트</t>
  </si>
  <si>
    <t>컴퓨터공학산학연구프로젝트</t>
  </si>
  <si>
    <t>버추얼그래픽디자인</t>
    <phoneticPr fontId="2" type="noConversion"/>
  </si>
  <si>
    <t>VR/AR프로그래밍</t>
  </si>
  <si>
    <t>콘텐츠와 게임이 융합된 온라인으로 이수 가능한 실감게임융합디자인 마이크로디그리</t>
    <phoneticPr fontId="2" type="noConversion"/>
  </si>
  <si>
    <t>디지털이미징기초</t>
  </si>
  <si>
    <t>디지털이미징설계</t>
  </si>
  <si>
    <t>실감형게임프로젝트</t>
  </si>
  <si>
    <t>XR창업실전</t>
    <phoneticPr fontId="2" type="noConversion"/>
  </si>
  <si>
    <t>XRProjectManagement</t>
  </si>
  <si>
    <t>XR콘텐츠창업시뮬레이션(PBL)</t>
  </si>
  <si>
    <t>글로벌사회적가치와창업사례</t>
  </si>
  <si>
    <t>기업가정신과벤처경영</t>
  </si>
  <si>
    <t>교과목 기본 정보</t>
  </si>
  <si>
    <t>교강사 정보</t>
  </si>
  <si>
    <t>교과목 세부 정보</t>
    <phoneticPr fontId="2" type="noConversion"/>
  </si>
  <si>
    <t>No</t>
  </si>
  <si>
    <t>개설대학</t>
    <phoneticPr fontId="2" type="noConversion"/>
  </si>
  <si>
    <t>마이크로디그리</t>
    <phoneticPr fontId="2" type="noConversion"/>
  </si>
  <si>
    <t>이수
구분</t>
  </si>
  <si>
    <t>구분</t>
    <phoneticPr fontId="2" type="noConversion"/>
  </si>
  <si>
    <t>강의유형</t>
  </si>
  <si>
    <t>이론시수</t>
  </si>
  <si>
    <t>실습시수</t>
  </si>
  <si>
    <t>학수번호</t>
    <phoneticPr fontId="2" type="noConversion"/>
  </si>
  <si>
    <t>개설
학부(과)/전공</t>
  </si>
  <si>
    <t>최대수강
가능인원</t>
  </si>
  <si>
    <t>참여예상인원</t>
    <phoneticPr fontId="2" type="noConversion"/>
  </si>
  <si>
    <t>강의실</t>
  </si>
  <si>
    <t>강의시작일</t>
    <phoneticPr fontId="2" type="noConversion"/>
  </si>
  <si>
    <t>강의종료일</t>
    <phoneticPr fontId="2" type="noConversion"/>
  </si>
  <si>
    <t>강의요일, 시간</t>
  </si>
  <si>
    <t>담당교수</t>
  </si>
  <si>
    <t>이메일주소</t>
  </si>
  <si>
    <t>강의종류</t>
    <phoneticPr fontId="2" type="noConversion"/>
  </si>
  <si>
    <t>원어강의</t>
  </si>
  <si>
    <t>원어구분</t>
  </si>
  <si>
    <t>외국인수강</t>
    <phoneticPr fontId="2" type="noConversion"/>
  </si>
  <si>
    <t>캡스톤여부</t>
    <phoneticPr fontId="2" type="noConversion"/>
  </si>
  <si>
    <t>PBL여부</t>
    <phoneticPr fontId="2" type="noConversion"/>
  </si>
  <si>
    <t>건국대</t>
    <phoneticPr fontId="2" type="noConversion"/>
  </si>
  <si>
    <t>실감미디어기획
게임기획</t>
    <phoneticPr fontId="2" type="noConversion"/>
  </si>
  <si>
    <t>전선</t>
    <phoneticPr fontId="2" type="noConversion"/>
  </si>
  <si>
    <t>디지털스토리텔링</t>
    <phoneticPr fontId="2" type="noConversion"/>
  </si>
  <si>
    <t>개설</t>
    <phoneticPr fontId="2" type="noConversion"/>
  </si>
  <si>
    <t>이론</t>
  </si>
  <si>
    <t>RAAA62743</t>
  </si>
  <si>
    <t>실감미디어융합대학사업단</t>
    <phoneticPr fontId="2" type="noConversion"/>
  </si>
  <si>
    <t>-</t>
    <phoneticPr fontId="2" type="noConversion"/>
  </si>
  <si>
    <t>12.23.(월)</t>
    <phoneticPr fontId="2" type="noConversion"/>
  </si>
  <si>
    <t>1.16.(목)</t>
    <phoneticPr fontId="2" type="noConversion"/>
  </si>
  <si>
    <t>온라인</t>
    <phoneticPr fontId="2" type="noConversion"/>
  </si>
  <si>
    <t>김경모</t>
    <phoneticPr fontId="2" type="noConversion"/>
  </si>
  <si>
    <t>gmkim@konkuk.ac.kr</t>
  </si>
  <si>
    <t>e-러닝(녹화)</t>
  </si>
  <si>
    <t>K-Culture실감콘텐츠개발실습</t>
  </si>
  <si>
    <t>K-콘텐츠(한류)의이해</t>
  </si>
  <si>
    <t>RAAA64898</t>
  </si>
  <si>
    <t>XR입출력기술</t>
  </si>
  <si>
    <t>영상처리</t>
  </si>
  <si>
    <t>RABA05456</t>
  </si>
  <si>
    <t>김은이</t>
    <phoneticPr fontId="2" type="noConversion"/>
  </si>
  <si>
    <t>eykim@konkuk.ac.kr</t>
    <phoneticPr fontId="2" type="noConversion"/>
  </si>
  <si>
    <t>컴퓨터그래픽스</t>
    <phoneticPr fontId="2" type="noConversion"/>
  </si>
  <si>
    <t>이론+실습</t>
  </si>
  <si>
    <t>RABA12207</t>
  </si>
  <si>
    <t>김형석</t>
    <phoneticPr fontId="2" type="noConversion"/>
  </si>
  <si>
    <t>hyuskim@konkuk.ac.kr</t>
    <phoneticPr fontId="2" type="noConversion"/>
  </si>
  <si>
    <t>경희대</t>
    <phoneticPr fontId="2" type="noConversion"/>
  </si>
  <si>
    <t>실감미디어컴퓨팅기초</t>
    <phoneticPr fontId="2" type="noConversion"/>
  </si>
  <si>
    <t>이론</t>
    <phoneticPr fontId="2" type="noConversion"/>
  </si>
  <si>
    <t>컴퓨터공학부</t>
    <phoneticPr fontId="2" type="noConversion"/>
  </si>
  <si>
    <t>정원수</t>
    <phoneticPr fontId="2" type="noConversion"/>
  </si>
  <si>
    <t>sootan77@gmail.com</t>
    <phoneticPr fontId="2" type="noConversion"/>
  </si>
  <si>
    <t>객체지향프로그래밍</t>
    <phoneticPr fontId="2" type="noConversion"/>
  </si>
  <si>
    <t>미정</t>
    <phoneticPr fontId="2" type="noConversion"/>
  </si>
  <si>
    <t>12.23.(월)(예정)</t>
    <phoneticPr fontId="2" type="noConversion"/>
  </si>
  <si>
    <t>1.16.(목)(예정)</t>
    <phoneticPr fontId="2" type="noConversion"/>
  </si>
  <si>
    <t>김범석</t>
    <phoneticPr fontId="2" type="noConversion"/>
  </si>
  <si>
    <t>passion0822@khu.ac.kr</t>
    <phoneticPr fontId="2" type="noConversion"/>
  </si>
  <si>
    <t>오프라인</t>
    <phoneticPr fontId="2" type="noConversion"/>
  </si>
  <si>
    <t>계명대</t>
    <phoneticPr fontId="2" type="noConversion"/>
  </si>
  <si>
    <t>글로벌학제간프로젝트기획</t>
    <phoneticPr fontId="2" type="noConversion"/>
  </si>
  <si>
    <t>실감미디어전공</t>
    <phoneticPr fontId="2" type="noConversion"/>
  </si>
  <si>
    <t>일반(대면)</t>
  </si>
  <si>
    <t>글로벌학제간융합프로젝트</t>
    <phoneticPr fontId="2" type="noConversion"/>
  </si>
  <si>
    <t>계원예술대</t>
    <phoneticPr fontId="2" type="noConversion"/>
  </si>
  <si>
    <t>메타버스콘텐츠디자인</t>
  </si>
  <si>
    <t>메타버스크리에이터세미나</t>
    <phoneticPr fontId="2" type="noConversion"/>
  </si>
  <si>
    <t>55000016</t>
    <phoneticPr fontId="2" type="noConversion"/>
  </si>
  <si>
    <t>디자인혁신융합대학살업단</t>
    <phoneticPr fontId="2" type="noConversion"/>
  </si>
  <si>
    <t>1.30.(월)</t>
    <phoneticPr fontId="2" type="noConversion"/>
  </si>
  <si>
    <t>1.20(월)</t>
    <phoneticPr fontId="2" type="noConversion"/>
  </si>
  <si>
    <t>천상현</t>
    <phoneticPr fontId="2" type="noConversion"/>
  </si>
  <si>
    <t>chrischeon@kaywon.ac.kr</t>
    <phoneticPr fontId="2" type="noConversion"/>
  </si>
  <si>
    <t>메타버스3D디자인</t>
    <phoneticPr fontId="2" type="noConversion"/>
  </si>
  <si>
    <t>55000010</t>
    <phoneticPr fontId="2" type="noConversion"/>
  </si>
  <si>
    <t>김혜영</t>
    <phoneticPr fontId="2" type="noConversion"/>
  </si>
  <si>
    <t>lifelovepeople@gmail.com</t>
    <phoneticPr fontId="2" type="noConversion"/>
  </si>
  <si>
    <t>e-러닝(실시간+녹화)</t>
  </si>
  <si>
    <t>메타버스예술작품전시</t>
    <phoneticPr fontId="2" type="noConversion"/>
  </si>
  <si>
    <t>55000011</t>
    <phoneticPr fontId="2" type="noConversion"/>
  </si>
  <si>
    <t>최용훈</t>
    <phoneticPr fontId="2" type="noConversion"/>
  </si>
  <si>
    <t>ychoi25@gmail.com</t>
    <phoneticPr fontId="2" type="noConversion"/>
  </si>
  <si>
    <t>배재대</t>
    <phoneticPr fontId="2" type="noConversion"/>
  </si>
  <si>
    <t>실감미디어편더멘털
버추얼그래픽디자인
실감미디어지산학협력</t>
    <phoneticPr fontId="2" type="noConversion"/>
  </si>
  <si>
    <t>실감디자인씽킹(XR)</t>
    <phoneticPr fontId="2" type="noConversion"/>
  </si>
  <si>
    <t>ASC23602</t>
    <phoneticPr fontId="2" type="noConversion"/>
  </si>
  <si>
    <t>신기술혁신융합대학사업단</t>
    <phoneticPr fontId="2" type="noConversion"/>
  </si>
  <si>
    <t>1.14.(화)</t>
    <phoneticPr fontId="2" type="noConversion"/>
  </si>
  <si>
    <t>김정아</t>
    <phoneticPr fontId="2" type="noConversion"/>
  </si>
  <si>
    <t>jjswallow@naver.com</t>
    <phoneticPr fontId="2" type="noConversion"/>
  </si>
  <si>
    <t>실감미디어디자인
실감디지털콘텐츠프로그래밍(융합)</t>
    <phoneticPr fontId="2" type="noConversion"/>
  </si>
  <si>
    <t>실감디지털드로잉(XR)</t>
    <phoneticPr fontId="2" type="noConversion"/>
  </si>
  <si>
    <t>ASC23603</t>
    <phoneticPr fontId="2" type="noConversion"/>
  </si>
  <si>
    <t>강지영</t>
    <phoneticPr fontId="2" type="noConversion"/>
  </si>
  <si>
    <t>kangji_02@naver.com</t>
    <phoneticPr fontId="2" type="noConversion"/>
  </si>
  <si>
    <t>실감미디어콘텐츠디자인테크</t>
    <phoneticPr fontId="2" type="noConversion"/>
  </si>
  <si>
    <t>AR/VR프로젝트</t>
    <phoneticPr fontId="2" type="noConversion"/>
  </si>
  <si>
    <t>실습</t>
    <phoneticPr fontId="2" type="noConversion"/>
  </si>
  <si>
    <t>EBS22213</t>
    <phoneticPr fontId="2" type="noConversion"/>
  </si>
  <si>
    <t>IT경영정보학과</t>
    <phoneticPr fontId="2" type="noConversion"/>
  </si>
  <si>
    <t>여현진</t>
    <phoneticPr fontId="2" type="noConversion"/>
  </si>
  <si>
    <t>hjyeo@pcu.ac.kr</t>
    <phoneticPr fontId="2" type="noConversion"/>
  </si>
  <si>
    <t>디지털이미징설계</t>
    <phoneticPr fontId="2" type="noConversion"/>
  </si>
  <si>
    <t>ARC22212</t>
    <phoneticPr fontId="2" type="noConversion"/>
  </si>
  <si>
    <t>건축학과</t>
    <phoneticPr fontId="2" type="noConversion"/>
  </si>
  <si>
    <t>이택구</t>
    <phoneticPr fontId="2" type="noConversion"/>
  </si>
  <si>
    <t>taeckgu.lee@pcu.ac.kr</t>
    <phoneticPr fontId="2" type="noConversion"/>
  </si>
  <si>
    <t>전주대</t>
    <phoneticPr fontId="2" type="noConversion"/>
  </si>
  <si>
    <t>실감미디어의이해</t>
    <phoneticPr fontId="2" type="noConversion"/>
  </si>
  <si>
    <t>이론+실습</t>
    <phoneticPr fontId="2" type="noConversion"/>
  </si>
  <si>
    <t>한동숭 외</t>
    <phoneticPr fontId="2" type="noConversion"/>
  </si>
  <si>
    <t>mathhan1@gmail.com</t>
    <phoneticPr fontId="2" type="noConversion"/>
  </si>
  <si>
    <t>실감미디어지산학협력</t>
  </si>
  <si>
    <t>메타버스로열리는커리어</t>
    <phoneticPr fontId="2" type="noConversion"/>
  </si>
  <si>
    <t>mathhan2@gmail.com</t>
  </si>
  <si>
    <t>소셜리빙랩실감미디어
실감미디어지산학협력</t>
    <phoneticPr fontId="2" type="noConversion"/>
  </si>
  <si>
    <t>효과적인사회문제정의와아이디어</t>
    <phoneticPr fontId="2" type="noConversion"/>
  </si>
  <si>
    <t>mathhan3@gmail.com</t>
  </si>
  <si>
    <t>소셜리빙랩실감미디어PBL</t>
    <phoneticPr fontId="2" type="noConversion"/>
  </si>
  <si>
    <t>1.6.(월)</t>
    <phoneticPr fontId="2" type="noConversion"/>
  </si>
  <si>
    <t>1.10.(금)</t>
    <phoneticPr fontId="2" type="noConversion"/>
  </si>
  <si>
    <t>박형웅</t>
    <phoneticPr fontId="2" type="noConversion"/>
  </si>
  <si>
    <t>kinocan@jj.ac.kr</t>
  </si>
  <si>
    <t>중앙대</t>
    <phoneticPr fontId="2" type="noConversion"/>
  </si>
  <si>
    <t>XR마케팅</t>
    <phoneticPr fontId="2" type="noConversion"/>
  </si>
  <si>
    <t>57078</t>
    <phoneticPr fontId="21" type="noConversion"/>
  </si>
  <si>
    <t>가상융합대학/실감미디어학과</t>
    <phoneticPr fontId="2" type="noConversion"/>
  </si>
  <si>
    <t>1.15.(수)</t>
    <phoneticPr fontId="2" type="noConversion"/>
  </si>
  <si>
    <t>이일한</t>
    <phoneticPr fontId="2" type="noConversion"/>
  </si>
  <si>
    <t>lih2114@cau.ac.kr</t>
  </si>
  <si>
    <t>XR창업실전</t>
  </si>
  <si>
    <t>대면</t>
    <phoneticPr fontId="2" type="noConversion"/>
  </si>
  <si>
    <t>학점교류 신청서</t>
    <phoneticPr fontId="2" type="noConversion"/>
  </si>
  <si>
    <t>전산신청</t>
    <phoneticPr fontId="2" type="noConversion"/>
  </si>
  <si>
    <t>수강신청</t>
    <phoneticPr fontId="2" type="noConversion"/>
  </si>
  <si>
    <t>수강취소</t>
    <phoneticPr fontId="2" type="noConversion"/>
  </si>
  <si>
    <t>O</t>
    <phoneticPr fontId="2" type="noConversion"/>
  </si>
  <si>
    <t>Coss-Hub</t>
    <phoneticPr fontId="2" type="noConversion"/>
  </si>
  <si>
    <t>교류학생 취소신청서</t>
    <phoneticPr fontId="2" type="noConversion"/>
  </si>
  <si>
    <t>계원예대</t>
    <phoneticPr fontId="2" type="noConversion"/>
  </si>
  <si>
    <t>교무팀일괄신청</t>
    <phoneticPr fontId="2" type="noConversion"/>
  </si>
  <si>
    <t>수강정정</t>
    <phoneticPr fontId="2" type="noConversion"/>
  </si>
  <si>
    <t>일괄신청</t>
    <phoneticPr fontId="2" type="noConversion"/>
  </si>
  <si>
    <t>학사지원팀일괄신청</t>
    <phoneticPr fontId="2" type="noConversion"/>
  </si>
  <si>
    <t>증명사진 필요</t>
    <phoneticPr fontId="2" type="noConversion"/>
  </si>
  <si>
    <t>실감미디어혁신융합대학사업 2024학년도 동계 계절학기 학사 일정표</t>
    <phoneticPr fontId="2" type="noConversion"/>
  </si>
  <si>
    <t>학점교류생 추천기간</t>
    <phoneticPr fontId="2" type="noConversion"/>
  </si>
  <si>
    <t>~ 11.13.(수) 17:00</t>
    <phoneticPr fontId="2" type="noConversion"/>
  </si>
  <si>
    <t>11.21.(목) 17:00 까지</t>
  </si>
  <si>
    <t>~ 11. 29.(금) 예정</t>
    <phoneticPr fontId="2" type="noConversion"/>
  </si>
  <si>
    <t xml:space="preserve">~ 11.15(금) </t>
    <phoneticPr fontId="2" type="noConversion"/>
  </si>
  <si>
    <t>~11.20.(수) 예정</t>
    <phoneticPr fontId="2" type="noConversion"/>
  </si>
  <si>
    <t>학생 지원서 마감</t>
    <phoneticPr fontId="2" type="noConversion"/>
  </si>
  <si>
    <t>11.11.(월) 17:00</t>
    <phoneticPr fontId="2" type="noConversion"/>
  </si>
  <si>
    <t>11.18.(월) 17:00</t>
    <phoneticPr fontId="2" type="noConversion"/>
  </si>
  <si>
    <t>11.26.(화) 17:00</t>
    <phoneticPr fontId="2" type="noConversion"/>
  </si>
  <si>
    <t>11.12.(화) 17:00</t>
    <phoneticPr fontId="2" type="noConversion"/>
  </si>
  <si>
    <t>11.17.(일)</t>
    <phoneticPr fontId="2" type="noConversion"/>
  </si>
  <si>
    <t>수강신청 기간</t>
    <phoneticPr fontId="2" type="noConversion"/>
  </si>
  <si>
    <t>11. 20.(수)  ~ 11. 22.(금)</t>
    <phoneticPr fontId="2" type="noConversion"/>
  </si>
  <si>
    <t>(1차)11.26.(화)~11.28.(목)
(2차)12.09(월)~12.10(화) 
* 매일 10:30 ~ 17:00</t>
    <phoneticPr fontId="2" type="noConversion"/>
  </si>
  <si>
    <t>12. 4.(수) ~ 6.(금)</t>
    <phoneticPr fontId="2" type="noConversion"/>
  </si>
  <si>
    <t>12.2.(월)~12.6(금)</t>
    <phoneticPr fontId="2" type="noConversion"/>
  </si>
  <si>
    <t>12. 04.(수) ~ 12. 06.(금)</t>
    <phoneticPr fontId="2" type="noConversion"/>
  </si>
  <si>
    <t>11.27.(수)~11.29.(금)</t>
    <phoneticPr fontId="2" type="noConversion"/>
  </si>
  <si>
    <t xml:space="preserve">11.20.(수) ~ 11.22.(금) </t>
    <phoneticPr fontId="2" type="noConversion"/>
  </si>
  <si>
    <t>수강 정정 기간</t>
    <phoneticPr fontId="2" type="noConversion"/>
  </si>
  <si>
    <t>11. 27.(수) ~ 11. 28.(목)</t>
    <phoneticPr fontId="2" type="noConversion"/>
  </si>
  <si>
    <t>2024.12.11.(수) 09:00 ~ 17:00</t>
    <phoneticPr fontId="2" type="noConversion"/>
  </si>
  <si>
    <t>12.9.(월)~12.13.(금)</t>
    <phoneticPr fontId="2" type="noConversion"/>
  </si>
  <si>
    <t>11. 28.(목) ~ 11.29.(금)</t>
    <phoneticPr fontId="2" type="noConversion"/>
  </si>
  <si>
    <t>수업기간</t>
    <phoneticPr fontId="2" type="noConversion"/>
  </si>
  <si>
    <t>12.23.(월) ~1. 16.(목)</t>
    <phoneticPr fontId="2" type="noConversion"/>
  </si>
  <si>
    <t>2024.12.23(월) ~ 2025.01.15(수)</t>
  </si>
  <si>
    <t>12. 26.(목) ~ 1. 17.(금)</t>
    <phoneticPr fontId="2" type="noConversion"/>
  </si>
  <si>
    <t>12.30.(월)~1.20.(월)</t>
    <phoneticPr fontId="2" type="noConversion"/>
  </si>
  <si>
    <t>12.23.(월) ~1. 14.(화)</t>
    <phoneticPr fontId="2" type="noConversion"/>
  </si>
  <si>
    <r>
      <t xml:space="preserve">12.23.(월) ~ 1. 15.(수)
</t>
    </r>
    <r>
      <rPr>
        <sz val="11"/>
        <color rgb="FFFF0000"/>
        <rFont val="맑은 고딕"/>
        <family val="3"/>
        <charset val="129"/>
        <scheme val="minor"/>
      </rPr>
      <t>*</t>
    </r>
    <r>
      <rPr>
        <sz val="11"/>
        <color theme="1"/>
        <rFont val="맑은 고딕"/>
        <family val="3"/>
        <charset val="129"/>
        <scheme val="minor"/>
      </rPr>
      <t xml:space="preserve"> 집중운영과목 : 12.23.(월) ~1.03.(금)</t>
    </r>
    <phoneticPr fontId="2" type="noConversion"/>
  </si>
  <si>
    <t>중간고사</t>
    <phoneticPr fontId="2" type="noConversion"/>
  </si>
  <si>
    <t>1. 6.(월)</t>
    <phoneticPr fontId="2" type="noConversion"/>
  </si>
  <si>
    <t>2025.01.03(금)</t>
  </si>
  <si>
    <t>기말고사</t>
    <phoneticPr fontId="2" type="noConversion"/>
  </si>
  <si>
    <t>1. 16.(목)</t>
    <phoneticPr fontId="2" type="noConversion"/>
  </si>
  <si>
    <t>2025.01.15(수)</t>
  </si>
  <si>
    <t>1.17.(금)</t>
    <phoneticPr fontId="2" type="noConversion"/>
  </si>
  <si>
    <r>
      <t xml:space="preserve">1.15.(수)
</t>
    </r>
    <r>
      <rPr>
        <sz val="11"/>
        <color rgb="FFFF0000"/>
        <rFont val="맑은 고딕"/>
        <family val="3"/>
        <charset val="129"/>
        <scheme val="minor"/>
      </rPr>
      <t>*</t>
    </r>
    <r>
      <rPr>
        <sz val="11"/>
        <rFont val="맑은 고딕"/>
        <family val="3"/>
        <charset val="129"/>
        <scheme val="minor"/>
      </rPr>
      <t xml:space="preserve"> 집중운영과목 : 1.03.(금) 예정</t>
    </r>
    <phoneticPr fontId="2" type="noConversion"/>
  </si>
  <si>
    <t>성적등재</t>
    <phoneticPr fontId="2" type="noConversion"/>
  </si>
  <si>
    <t>2025.1.20.(월)</t>
    <phoneticPr fontId="2" type="noConversion"/>
  </si>
  <si>
    <t>2025.01.15(수) ~ 01.16(목)</t>
  </si>
  <si>
    <t>2025. 1. 24.(금)</t>
    <phoneticPr fontId="2" type="noConversion"/>
  </si>
  <si>
    <t>2025.1.27.(월) 예정</t>
    <phoneticPr fontId="2" type="noConversion"/>
  </si>
  <si>
    <t>2025.1.17.(금)</t>
    <phoneticPr fontId="2" type="noConversion"/>
  </si>
  <si>
    <t xml:space="preserve">1.22.(수) 14:00 </t>
    <phoneticPr fontId="2" type="noConversion"/>
  </si>
  <si>
    <t>계절학기 관련 전달사항</t>
    <phoneticPr fontId="2" type="noConversion"/>
  </si>
  <si>
    <t>P/F</t>
    <phoneticPr fontId="2" type="noConversion"/>
  </si>
  <si>
    <t>성적평가</t>
    <phoneticPr fontId="2" type="noConversion"/>
  </si>
  <si>
    <t>실감미디어기획</t>
    <phoneticPr fontId="2" type="noConversion"/>
  </si>
  <si>
    <t>게이미피케이션의이해와활용</t>
    <phoneticPr fontId="2" type="noConversion"/>
  </si>
  <si>
    <t>윤형섭</t>
    <phoneticPr fontId="2" type="noConversion"/>
  </si>
  <si>
    <t>quesera21@jj.ac.kr</t>
  </si>
  <si>
    <t>건국대학교 학수번호</t>
    <phoneticPr fontId="2" type="noConversion"/>
  </si>
  <si>
    <t>과목명</t>
    <phoneticPr fontId="2" type="noConversion"/>
  </si>
  <si>
    <t>학수코드</t>
    <phoneticPr fontId="2" type="noConversion"/>
  </si>
  <si>
    <t>XR콘텐츠창업시뮬레이션(PBL)</t>
    <phoneticPr fontId="2" type="noConversion"/>
  </si>
  <si>
    <t>디지털스토리텔링</t>
  </si>
  <si>
    <t>RABA65191</t>
  </si>
  <si>
    <t>RABA11792</t>
  </si>
  <si>
    <t>RABA65218</t>
  </si>
  <si>
    <t>RABA65219</t>
  </si>
  <si>
    <t>RAAA64859</t>
  </si>
  <si>
    <t>RAAA65187</t>
  </si>
  <si>
    <t>RAAA64860</t>
  </si>
  <si>
    <t>RAAA64905</t>
  </si>
  <si>
    <t>AR/VR프로젝트</t>
  </si>
  <si>
    <t>RAAA66056</t>
  </si>
  <si>
    <t>RAAA65211</t>
  </si>
  <si>
    <t>RAAA64872</t>
  </si>
  <si>
    <t>RAAA65180</t>
  </si>
  <si>
    <t>게이미피케이션의이해와활용</t>
  </si>
  <si>
    <t>RABA65193</t>
  </si>
  <si>
    <t>건국대학교 교과명</t>
    <phoneticPr fontId="2" type="noConversion"/>
  </si>
  <si>
    <t>RAAA65188</t>
  </si>
  <si>
    <t>RAAA65189</t>
  </si>
  <si>
    <t>실감디자인씽킹</t>
  </si>
  <si>
    <t>실감디지털드로잉</t>
  </si>
  <si>
    <t>RAAA64873</t>
  </si>
  <si>
    <t>RABA64916</t>
  </si>
  <si>
    <t>XR공유대학창업캠프(PBL)</t>
  </si>
  <si>
    <t>실감미디어편더멘털</t>
    <phoneticPr fontId="2" type="noConversion"/>
  </si>
  <si>
    <t>동일대체교과 등록 예정</t>
    <phoneticPr fontId="2" type="noConversion"/>
  </si>
  <si>
    <t>실감미디어디자인</t>
    <phoneticPr fontId="2" type="noConversion"/>
  </si>
  <si>
    <t>신규개발</t>
    <phoneticPr fontId="2" type="noConversion"/>
  </si>
  <si>
    <t>~ 11.13.(수) 16:00</t>
    <phoneticPr fontId="2" type="noConversion"/>
  </si>
  <si>
    <t>2024. 12. 9.(월) 10:00 ~ 16:00</t>
    <phoneticPr fontId="2" type="noConversion"/>
  </si>
  <si>
    <t>12. 24(화)~24. 1. 15(금)</t>
    <phoneticPr fontId="2" type="noConversion"/>
  </si>
  <si>
    <t>25. 1. 15.(금)</t>
    <phoneticPr fontId="2" type="noConversion"/>
  </si>
  <si>
    <t>2025. 1. 21.(화) 10:00 ~ 
1. 22.(수) 12:00까지</t>
    <phoneticPr fontId="2" type="noConversion"/>
  </si>
  <si>
    <t>실감미디어콘텐츠제작</t>
  </si>
  <si>
    <t>미디어콘텐츠트렌드분석</t>
    <phoneticPr fontId="2" type="noConversion"/>
  </si>
  <si>
    <t>12. 26.(목)</t>
    <phoneticPr fontId="2" type="noConversion"/>
  </si>
  <si>
    <t xml:space="preserve"> 1. 17.(금)</t>
    <phoneticPr fontId="2" type="noConversion"/>
  </si>
  <si>
    <t>구교태</t>
    <phoneticPr fontId="2" type="noConversion"/>
  </si>
  <si>
    <t xml:space="preserve">	gtk@kmu.ac.kr</t>
    <phoneticPr fontId="2" type="noConversion"/>
  </si>
  <si>
    <t>RAAA65222</t>
  </si>
  <si>
    <t>미디어콘텐츠트렌드분석</t>
  </si>
  <si>
    <t>전선</t>
    <phoneticPr fontId="2" type="noConversion"/>
  </si>
  <si>
    <t>로컬콘텐츠실감미디어PBL</t>
  </si>
  <si>
    <t>로컬콘텐츠실감미디어PBL</t>
    <phoneticPr fontId="2" type="noConversion"/>
  </si>
  <si>
    <t>개설</t>
    <phoneticPr fontId="2" type="noConversion"/>
  </si>
  <si>
    <t>로컬문화실감미디어</t>
    <phoneticPr fontId="2" type="noConversion"/>
  </si>
  <si>
    <t>RAAA64876</t>
  </si>
  <si>
    <t>서정남</t>
    <phoneticPr fontId="2" type="noConversion"/>
  </si>
  <si>
    <t>b-러닝(대면+실시간+녹화)</t>
  </si>
  <si>
    <t>1.2.(목)</t>
    <phoneticPr fontId="2" type="noConversion"/>
  </si>
  <si>
    <t>1.11.(토)</t>
    <phoneticPr fontId="2" type="noConversion"/>
  </si>
  <si>
    <t>토요일 포함</t>
    <phoneticPr fontId="2" type="noConversion"/>
  </si>
  <si>
    <t>선발</t>
    <phoneticPr fontId="2" type="noConversion"/>
  </si>
  <si>
    <t>CSE104-00</t>
    <phoneticPr fontId="2" type="noConversion"/>
  </si>
  <si>
    <t>CSE103-00</t>
    <phoneticPr fontId="2" type="noConversion"/>
  </si>
  <si>
    <t>2024학년도 동계 계절학기 개설강좌목록_241123_확정</t>
    <phoneticPr fontId="2" type="noConversion"/>
  </si>
  <si>
    <t>월-금5,6,7,8교시</t>
  </si>
  <si>
    <t>월-금1,2,3교시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</si>
</sst>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.0"/>
    <numFmt numFmtId="177" formatCode="0.0"/>
  </numFmts>
  <fonts count="29" x14ac:knownFonts="1">
    <font>
      <sz val="11"/>
      <color theme="1"/>
      <name val="맑은 고딕"/>
      <family val="2"/>
      <charset val="129"/>
      <scheme val="minor"/>
    </font>
    <font>
      <b/>
      <sz val="10"/>
      <color rgb="FF0070C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10"/>
      <name val="나눔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theme="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1"/>
      <color rgb="FF393939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체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1" tint="4.9989318521683403E-2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3333FF"/>
      <name val="맑은 고딕"/>
      <family val="3"/>
      <charset val="129"/>
      <scheme val="minor"/>
    </font>
    <font>
      <sz val="11"/>
      <name val="나눔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5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6" fillId="0" borderId="2" xfId="0" applyFont="1" applyBorder="1">
      <alignment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/>
    </xf>
    <xf numFmtId="49" fontId="10" fillId="4" borderId="6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2" fillId="5" borderId="1" xfId="2" applyNumberFormat="1" applyFont="1" applyFill="1" applyBorder="1" applyAlignment="1">
      <alignment horizontal="center" vertical="center"/>
    </xf>
    <xf numFmtId="0" fontId="12" fillId="5" borderId="1" xfId="2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4" fontId="12" fillId="0" borderId="1" xfId="0" quotePrefix="1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5" borderId="1" xfId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12" fillId="5" borderId="1" xfId="0" quotePrefix="1" applyNumberFormat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2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18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4" fontId="5" fillId="0" borderId="1" xfId="1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7" fillId="5" borderId="1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22" fillId="7" borderId="1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8" fillId="2" borderId="7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49" fontId="24" fillId="4" borderId="6" xfId="0" applyNumberFormat="1" applyFont="1" applyFill="1" applyBorder="1" applyAlignment="1">
      <alignment horizontal="center" vertical="center"/>
    </xf>
    <xf numFmtId="49" fontId="25" fillId="4" borderId="6" xfId="0" applyNumberFormat="1" applyFont="1" applyFill="1" applyBorder="1" applyAlignment="1">
      <alignment horizontal="center" vertical="center"/>
    </xf>
    <xf numFmtId="49" fontId="24" fillId="4" borderId="6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16" fillId="9" borderId="1" xfId="0" applyNumberFormat="1" applyFont="1" applyFill="1" applyBorder="1" applyAlignment="1">
      <alignment horizontal="center" vertical="center"/>
    </xf>
    <xf numFmtId="177" fontId="12" fillId="2" borderId="1" xfId="2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7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14" fillId="10" borderId="1" xfId="0" applyNumberFormat="1" applyFont="1" applyFill="1" applyBorder="1" applyAlignment="1">
      <alignment horizontal="center" vertical="center"/>
    </xf>
    <xf numFmtId="49" fontId="16" fillId="11" borderId="1" xfId="0" applyNumberFormat="1" applyFont="1" applyFill="1" applyBorder="1" applyAlignment="1">
      <alignment horizontal="center" vertical="center"/>
    </xf>
    <xf numFmtId="177" fontId="12" fillId="10" borderId="1" xfId="2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49" fontId="20" fillId="10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12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</cellXfs>
  <cellStyles count="3">
    <cellStyle name="표준" xfId="0" builtinId="0"/>
    <cellStyle name="표준 2" xfId="2" xr:uid="{43D79E8B-9493-4F02-9B26-41D19FFD59A3}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41</xdr:row>
      <xdr:rowOff>1906</xdr:rowOff>
    </xdr:from>
    <xdr:to>
      <xdr:col>7</xdr:col>
      <xdr:colOff>2705100</xdr:colOff>
      <xdr:row>48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911F1E-7D81-48FC-802A-CEA6C8D92977}"/>
            </a:ext>
          </a:extLst>
        </xdr:cNvPr>
        <xdr:cNvSpPr txBox="1"/>
      </xdr:nvSpPr>
      <xdr:spPr>
        <a:xfrm>
          <a:off x="704851" y="1783081"/>
          <a:ext cx="7496174" cy="1188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[24</a:t>
          </a:r>
          <a:r>
            <a:rPr lang="ko-KR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학년도 동계 계절학기 개설교과목 홍보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PBL </a:t>
          </a:r>
          <a:r>
            <a:rPr lang="ko-KR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중심으로 홍보하는 포스터</a:t>
          </a:r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!!!</a:t>
          </a:r>
        </a:p>
        <a:p>
          <a:endParaRPr lang="en-US" altLang="ko-KR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ko-KR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공지링크</a:t>
          </a:r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https://m.site.naver.com/1vXBy</a:t>
          </a:r>
        </a:p>
        <a:p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41</xdr:row>
      <xdr:rowOff>1906</xdr:rowOff>
    </xdr:from>
    <xdr:to>
      <xdr:col>7</xdr:col>
      <xdr:colOff>2705100</xdr:colOff>
      <xdr:row>48</xdr:row>
      <xdr:rowOff>114301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C38F07-AE6E-4862-9B5A-24CCEAC9FC8F}"/>
            </a:ext>
          </a:extLst>
        </xdr:cNvPr>
        <xdr:cNvSpPr txBox="1"/>
      </xdr:nvSpPr>
      <xdr:spPr>
        <a:xfrm>
          <a:off x="704851" y="6640831"/>
          <a:ext cx="8096249" cy="1245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[24</a:t>
          </a:r>
          <a:r>
            <a:rPr lang="ko-KR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학년도 동계 계절학기 개설교과목 홍보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ko-KR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마이크로디그리 관점에서 홍보하는 포스터</a:t>
          </a:r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!!!</a:t>
          </a:r>
        </a:p>
        <a:p>
          <a:endParaRPr lang="en-US" altLang="ko-KR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ko-KR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ko-KR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ko-KR" altLang="en-US" sz="1100"/>
            <a:t>공지링크</a:t>
          </a:r>
          <a:r>
            <a:rPr lang="en-US" altLang="ko-KR" sz="1100"/>
            <a:t>: https://m.site.naver.com/1vXBy</a:t>
          </a:r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41</xdr:row>
      <xdr:rowOff>1906</xdr:rowOff>
    </xdr:from>
    <xdr:to>
      <xdr:col>7</xdr:col>
      <xdr:colOff>2705100</xdr:colOff>
      <xdr:row>48</xdr:row>
      <xdr:rowOff>114301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919AB9-0D6F-4752-96FC-D0EADFDF5A5C}"/>
            </a:ext>
          </a:extLst>
        </xdr:cNvPr>
        <xdr:cNvSpPr txBox="1"/>
      </xdr:nvSpPr>
      <xdr:spPr>
        <a:xfrm>
          <a:off x="704851" y="6640831"/>
          <a:ext cx="8096249" cy="1245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[24</a:t>
          </a:r>
          <a:r>
            <a:rPr lang="ko-KR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학년도 동계 계절학기 개설교과목 홍보</a:t>
          </a:r>
          <a:r>
            <a:rPr lang="en-US" altLang="ko-K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</a:p>
        <a:p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ko-KR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동계 개설교과목 리스트 확인하여 </a:t>
          </a:r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ko-KR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개 이상의 교과목이 포함되어 있는 </a:t>
          </a:r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MD</a:t>
          </a:r>
          <a:r>
            <a:rPr lang="ko-KR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만 별도 정리함</a:t>
          </a:r>
          <a:endParaRPr lang="en-US" altLang="ko-KR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ko-KR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해당 </a:t>
          </a:r>
          <a:r>
            <a:rPr lang="en-US" altLang="ko-KR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MD</a:t>
          </a:r>
          <a:r>
            <a:rPr lang="ko-KR" alt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의 </a:t>
          </a:r>
          <a:r>
            <a:rPr lang="ko-KR" altLang="en-US" sz="1000" b="1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타 교과목 수강 완료 학생에게 동계 개설교과목 안내하여 동계 계절학기 중 </a:t>
          </a:r>
          <a:r>
            <a:rPr lang="en-US" altLang="ko-KR" sz="1000" b="1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MD </a:t>
          </a:r>
          <a:r>
            <a:rPr lang="ko-KR" altLang="en-US" sz="1000" b="1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취득 독려 필요</a:t>
          </a:r>
          <a:endParaRPr lang="en-US" altLang="ko-KR" sz="1000" b="1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ko-KR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ko-KR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자교</a:t>
          </a:r>
          <a:r>
            <a:rPr lang="en-US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ko-KR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타교에서 운영 대체교과목 확인하여 가급적 동일 학기 내에 이수하거나 정규학기</a:t>
          </a:r>
          <a:r>
            <a:rPr lang="en-US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ko-KR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계절학기 조합으로 수료할 수 있도록 교과 운영 필요</a:t>
          </a:r>
          <a:endParaRPr lang="ko-KR" altLang="ko-KR" sz="1000">
            <a:solidFill>
              <a:srgbClr val="0070C0"/>
            </a:solidFill>
            <a:effectLst/>
          </a:endParaRPr>
        </a:p>
        <a:p>
          <a:r>
            <a:rPr lang="en-US" altLang="ko-KR" sz="10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ko-KR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동계 계절학기 추가 개설 가능한 교과목 검토</a:t>
          </a:r>
          <a:r>
            <a:rPr lang="en-US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차주 컨소시엄 교</a:t>
          </a:r>
          <a:r>
            <a:rPr lang="ko-KR" altLang="en-US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육과정</a:t>
          </a:r>
          <a:r>
            <a:rPr lang="ko-KR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심의위원회 진행 예정</a:t>
          </a:r>
          <a:r>
            <a:rPr lang="en-US" altLang="ko-KR" sz="10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)</a:t>
          </a:r>
          <a:endParaRPr lang="ko-KR" altLang="ko-KR" sz="1000">
            <a:solidFill>
              <a:srgbClr val="0070C0"/>
            </a:solidFill>
            <a:effectLst/>
          </a:endParaRPr>
        </a:p>
        <a:p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54617;&#49688;&#53076;&#46300;%20&#54869;&#51064;.xlsx" TargetMode="External"/><Relationship Id="rId1" Type="http://schemas.openxmlformats.org/officeDocument/2006/relationships/externalLinkPath" Target="&#54617;&#49688;&#53076;&#46300;%20&#54869;&#510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취합"/>
      <sheetName val="Sheet1"/>
      <sheetName val="Sheet2"/>
      <sheetName val="Sheet3"/>
    </sheetNames>
    <sheetDataSet>
      <sheetData sheetId="0">
        <row r="1">
          <cell r="D1" t="str">
            <v>학수번호</v>
          </cell>
          <cell r="E1" t="str">
            <v>교과목명</v>
          </cell>
          <cell r="F1" t="str">
            <v>학점</v>
          </cell>
          <cell r="G1" t="str">
            <v>이론</v>
          </cell>
          <cell r="H1" t="str">
            <v>실습</v>
          </cell>
          <cell r="I1" t="str">
            <v>제청학과</v>
          </cell>
          <cell r="J1" t="str">
            <v>학수번호</v>
          </cell>
        </row>
        <row r="2">
          <cell r="D2" t="str">
            <v>RAAA65187</v>
          </cell>
          <cell r="E2" t="str">
            <v>메타버스3D디자인</v>
          </cell>
          <cell r="F2">
            <v>3</v>
          </cell>
          <cell r="G2">
            <v>1</v>
          </cell>
          <cell r="H2">
            <v>2</v>
          </cell>
          <cell r="I2" t="str">
            <v>실감미디어콘텐츠</v>
          </cell>
          <cell r="J2" t="str">
            <v>RAAA65187</v>
          </cell>
        </row>
        <row r="3">
          <cell r="D3" t="str">
            <v>RAAA66052</v>
          </cell>
          <cell r="E3" t="str">
            <v>메타버스스페이스크리에이터</v>
          </cell>
          <cell r="F3">
            <v>3</v>
          </cell>
          <cell r="G3">
            <v>0</v>
          </cell>
          <cell r="H3">
            <v>3</v>
          </cell>
          <cell r="I3" t="str">
            <v>실감미디어콘텐츠</v>
          </cell>
          <cell r="J3" t="str">
            <v>RAAA66052</v>
          </cell>
        </row>
        <row r="4">
          <cell r="D4" t="str">
            <v>RAAA64859</v>
          </cell>
          <cell r="E4" t="str">
            <v>메타버스크리에이터세미나</v>
          </cell>
          <cell r="F4">
            <v>3</v>
          </cell>
          <cell r="G4">
            <v>3</v>
          </cell>
          <cell r="H4">
            <v>0</v>
          </cell>
          <cell r="I4" t="str">
            <v>실감미디어콘텐츠</v>
          </cell>
          <cell r="J4" t="str">
            <v>RAAA64859</v>
          </cell>
        </row>
        <row r="5">
          <cell r="D5" t="str">
            <v>RAAA65188</v>
          </cell>
          <cell r="E5" t="str">
            <v>실감디자인씽킹</v>
          </cell>
          <cell r="F5">
            <v>3</v>
          </cell>
          <cell r="G5">
            <v>3</v>
          </cell>
          <cell r="H5">
            <v>0</v>
          </cell>
          <cell r="I5" t="str">
            <v>실감미디어콘텐츠</v>
          </cell>
          <cell r="J5" t="str">
            <v>RAAA65188</v>
          </cell>
        </row>
        <row r="6">
          <cell r="D6" t="str">
            <v>RAAA65189</v>
          </cell>
          <cell r="E6" t="str">
            <v>실감디지털드로잉</v>
          </cell>
          <cell r="F6">
            <v>3</v>
          </cell>
          <cell r="G6">
            <v>3</v>
          </cell>
          <cell r="H6">
            <v>0</v>
          </cell>
          <cell r="I6" t="str">
            <v>실감미디어콘텐츠</v>
          </cell>
          <cell r="J6" t="str">
            <v>RAAA65189</v>
          </cell>
        </row>
        <row r="7">
          <cell r="D7" t="str">
            <v>RAAA65211</v>
          </cell>
          <cell r="E7" t="str">
            <v>실감미디어의이해</v>
          </cell>
          <cell r="F7">
            <v>3</v>
          </cell>
          <cell r="G7">
            <v>1</v>
          </cell>
          <cell r="H7">
            <v>2</v>
          </cell>
          <cell r="I7" t="str">
            <v>실감미디어콘텐츠</v>
          </cell>
          <cell r="J7" t="str">
            <v>RAAA65211</v>
          </cell>
        </row>
        <row r="8">
          <cell r="D8" t="str">
            <v>RAAA61267</v>
          </cell>
          <cell r="E8" t="str">
            <v>ICT콘텐츠기획</v>
          </cell>
          <cell r="F8">
            <v>3</v>
          </cell>
          <cell r="G8">
            <v>3</v>
          </cell>
          <cell r="H8">
            <v>0</v>
          </cell>
          <cell r="I8" t="str">
            <v>실감미디어콘텐츠</v>
          </cell>
          <cell r="J8" t="str">
            <v>RAAA61267</v>
          </cell>
        </row>
        <row r="9">
          <cell r="D9" t="str">
            <v>RAAA64898</v>
          </cell>
          <cell r="E9" t="str">
            <v>K-콘텐츠(한류)의이해</v>
          </cell>
          <cell r="F9">
            <v>3</v>
          </cell>
          <cell r="G9">
            <v>3</v>
          </cell>
          <cell r="H9">
            <v>0</v>
          </cell>
          <cell r="I9" t="str">
            <v>실감미디어콘텐츠</v>
          </cell>
          <cell r="J9" t="str">
            <v>RAAA64898</v>
          </cell>
        </row>
        <row r="10">
          <cell r="D10" t="str">
            <v>RAAA64914</v>
          </cell>
          <cell r="E10" t="str">
            <v>XR콘텐츠프로듀싱</v>
          </cell>
          <cell r="F10">
            <v>3</v>
          </cell>
          <cell r="G10">
            <v>2</v>
          </cell>
          <cell r="H10">
            <v>1</v>
          </cell>
          <cell r="I10" t="str">
            <v>실감미디어콘텐츠</v>
          </cell>
          <cell r="J10" t="str">
            <v>RAAA64914</v>
          </cell>
        </row>
        <row r="11">
          <cell r="D11" t="str">
            <v>RAAA16890</v>
          </cell>
          <cell r="E11" t="str">
            <v>광고기획론</v>
          </cell>
          <cell r="F11">
            <v>3</v>
          </cell>
          <cell r="G11">
            <v>3</v>
          </cell>
          <cell r="H11">
            <v>0</v>
          </cell>
          <cell r="I11" t="str">
            <v>실감미디어콘텐츠</v>
          </cell>
          <cell r="J11" t="str">
            <v>RAAA16890</v>
          </cell>
        </row>
        <row r="12">
          <cell r="D12" t="str">
            <v>RAAA64899</v>
          </cell>
          <cell r="E12" t="str">
            <v>대중예술콘텐츠실무기획</v>
          </cell>
          <cell r="F12">
            <v>3</v>
          </cell>
          <cell r="G12">
            <v>0</v>
          </cell>
          <cell r="H12">
            <v>3</v>
          </cell>
          <cell r="I12" t="str">
            <v>실감미디어콘텐츠</v>
          </cell>
          <cell r="J12" t="str">
            <v>RAAA64899</v>
          </cell>
        </row>
        <row r="13">
          <cell r="D13" t="str">
            <v>RAAA64900</v>
          </cell>
          <cell r="E13" t="str">
            <v>대중예술콘텐츠창작실습</v>
          </cell>
          <cell r="F13">
            <v>3</v>
          </cell>
          <cell r="G13">
            <v>2</v>
          </cell>
          <cell r="H13">
            <v>2</v>
          </cell>
          <cell r="I13" t="str">
            <v>실감미디어콘텐츠</v>
          </cell>
          <cell r="J13" t="str">
            <v>RAAA64900</v>
          </cell>
        </row>
        <row r="14">
          <cell r="D14" t="str">
            <v>RAAA59095</v>
          </cell>
          <cell r="E14" t="str">
            <v>도시문화콘텐츠기획실습</v>
          </cell>
          <cell r="F14">
            <v>3</v>
          </cell>
          <cell r="G14">
            <v>2</v>
          </cell>
          <cell r="H14">
            <v>2</v>
          </cell>
          <cell r="I14" t="str">
            <v>실감미디어콘텐츠</v>
          </cell>
          <cell r="J14" t="str">
            <v>RAAA59095</v>
          </cell>
        </row>
        <row r="15">
          <cell r="D15" t="str">
            <v>RAAA66055</v>
          </cell>
          <cell r="E15" t="str">
            <v>디지털이미징기초</v>
          </cell>
          <cell r="F15">
            <v>3</v>
          </cell>
          <cell r="G15">
            <v>3</v>
          </cell>
          <cell r="H15">
            <v>0</v>
          </cell>
          <cell r="I15" t="str">
            <v>실감미디어콘텐츠</v>
          </cell>
          <cell r="J15" t="str">
            <v>RAAA66055</v>
          </cell>
        </row>
        <row r="16">
          <cell r="D16" t="str">
            <v>RAAA66056</v>
          </cell>
          <cell r="E16" t="str">
            <v>디지털이미징설계</v>
          </cell>
          <cell r="F16">
            <v>3</v>
          </cell>
          <cell r="G16">
            <v>3</v>
          </cell>
          <cell r="H16">
            <v>0</v>
          </cell>
          <cell r="I16" t="str">
            <v>실감미디어콘텐츠</v>
          </cell>
          <cell r="J16" t="str">
            <v>RAAA66056</v>
          </cell>
        </row>
        <row r="17">
          <cell r="D17" t="str">
            <v>RAAA64876</v>
          </cell>
          <cell r="E17" t="str">
            <v>로컬콘텐츠실감미디어PBL</v>
          </cell>
          <cell r="F17">
            <v>3</v>
          </cell>
          <cell r="G17">
            <v>1</v>
          </cell>
          <cell r="H17">
            <v>2</v>
          </cell>
          <cell r="I17" t="str">
            <v>실감미디어콘텐츠</v>
          </cell>
          <cell r="J17" t="str">
            <v>RAAA64876</v>
          </cell>
        </row>
        <row r="18">
          <cell r="D18" t="str">
            <v>RAAA64909</v>
          </cell>
          <cell r="E18" t="str">
            <v>리빙랩디자인</v>
          </cell>
          <cell r="F18">
            <v>3</v>
          </cell>
          <cell r="G18">
            <v>2</v>
          </cell>
          <cell r="H18">
            <v>1</v>
          </cell>
          <cell r="I18" t="str">
            <v>실감미디어콘텐츠</v>
          </cell>
          <cell r="J18" t="str">
            <v>RAAA64909</v>
          </cell>
        </row>
        <row r="19">
          <cell r="D19" t="str">
            <v>RAAA64860</v>
          </cell>
          <cell r="E19" t="str">
            <v>메타버스예술작품전시</v>
          </cell>
          <cell r="F19">
            <v>3</v>
          </cell>
          <cell r="G19">
            <v>1</v>
          </cell>
          <cell r="H19">
            <v>2</v>
          </cell>
          <cell r="I19" t="str">
            <v>실감미디어콘텐츠</v>
          </cell>
          <cell r="J19" t="str">
            <v>RAAA64860</v>
          </cell>
        </row>
        <row r="20">
          <cell r="D20" t="str">
            <v>RAAA55654</v>
          </cell>
          <cell r="E20" t="str">
            <v>문화테크놀로지연구</v>
          </cell>
          <cell r="F20">
            <v>3</v>
          </cell>
          <cell r="G20">
            <v>3</v>
          </cell>
          <cell r="H20">
            <v>0</v>
          </cell>
          <cell r="I20" t="str">
            <v>실감미디어콘텐츠</v>
          </cell>
          <cell r="J20" t="str">
            <v>RAAA55654</v>
          </cell>
        </row>
        <row r="21">
          <cell r="D21" t="str">
            <v>RAAA64911</v>
          </cell>
          <cell r="E21" t="str">
            <v>비교문화메타버스콘텐츠탐구</v>
          </cell>
          <cell r="F21">
            <v>3</v>
          </cell>
          <cell r="G21">
            <v>3</v>
          </cell>
          <cell r="H21">
            <v>0</v>
          </cell>
          <cell r="I21" t="str">
            <v>실감미디어콘텐츠</v>
          </cell>
          <cell r="J21" t="str">
            <v>RAAA64911</v>
          </cell>
        </row>
        <row r="22">
          <cell r="D22" t="str">
            <v>RAAA64872</v>
          </cell>
          <cell r="E22" t="str">
            <v>소셜리빙랩실감미디어PBL</v>
          </cell>
          <cell r="F22">
            <v>3</v>
          </cell>
          <cell r="G22">
            <v>1</v>
          </cell>
          <cell r="H22">
            <v>2</v>
          </cell>
          <cell r="I22" t="str">
            <v>실감미디어콘텐츠</v>
          </cell>
          <cell r="J22" t="str">
            <v>RAAA64872</v>
          </cell>
        </row>
        <row r="23">
          <cell r="D23" t="str">
            <v>RAAA64841</v>
          </cell>
          <cell r="E23" t="str">
            <v>실감미디어캡스톤디자인</v>
          </cell>
          <cell r="F23">
            <v>3</v>
          </cell>
          <cell r="G23">
            <v>2</v>
          </cell>
          <cell r="H23">
            <v>1</v>
          </cell>
          <cell r="I23" t="str">
            <v>실감미디어콘텐츠</v>
          </cell>
          <cell r="J23" t="str">
            <v>RAAA64841</v>
          </cell>
        </row>
        <row r="24">
          <cell r="D24" t="str">
            <v>RAAA66053</v>
          </cell>
          <cell r="E24" t="str">
            <v>영상문법기초</v>
          </cell>
          <cell r="F24">
            <v>3</v>
          </cell>
          <cell r="G24">
            <v>3</v>
          </cell>
          <cell r="H24">
            <v>0</v>
          </cell>
          <cell r="I24" t="str">
            <v>실감미디어콘텐츠</v>
          </cell>
          <cell r="J24" t="str">
            <v>RAAA66053</v>
          </cell>
        </row>
        <row r="25">
          <cell r="D25" t="str">
            <v>RAAA66054</v>
          </cell>
          <cell r="E25" t="str">
            <v>영상촬영과연출</v>
          </cell>
          <cell r="F25">
            <v>3</v>
          </cell>
          <cell r="G25">
            <v>3</v>
          </cell>
          <cell r="H25">
            <v>0</v>
          </cell>
          <cell r="I25" t="str">
            <v>실감미디어콘텐츠</v>
          </cell>
          <cell r="J25" t="str">
            <v>RAAA66054</v>
          </cell>
        </row>
        <row r="26">
          <cell r="D26" t="str">
            <v>RAAA65223</v>
          </cell>
          <cell r="E26" t="str">
            <v>영상특수효과론</v>
          </cell>
          <cell r="F26">
            <v>3</v>
          </cell>
          <cell r="G26">
            <v>2</v>
          </cell>
          <cell r="H26">
            <v>1</v>
          </cell>
          <cell r="I26" t="str">
            <v>실감미디어콘텐츠</v>
          </cell>
          <cell r="J26" t="str">
            <v>RAAA65223</v>
          </cell>
        </row>
        <row r="27">
          <cell r="D27" t="str">
            <v>RAAA65186</v>
          </cell>
          <cell r="E27" t="str">
            <v>지역문화콘텐츠기획실습</v>
          </cell>
          <cell r="F27">
            <v>2</v>
          </cell>
          <cell r="G27">
            <v>0</v>
          </cell>
          <cell r="H27">
            <v>2</v>
          </cell>
          <cell r="I27" t="str">
            <v>실감미디어콘텐츠</v>
          </cell>
          <cell r="J27" t="str">
            <v>RAAA65186</v>
          </cell>
        </row>
        <row r="28">
          <cell r="D28" t="str">
            <v>RAAA59142</v>
          </cell>
          <cell r="E28" t="str">
            <v>축제이벤트산업론</v>
          </cell>
          <cell r="F28">
            <v>3</v>
          </cell>
          <cell r="G28">
            <v>3</v>
          </cell>
          <cell r="H28">
            <v>0</v>
          </cell>
          <cell r="I28" t="str">
            <v>실감미디어콘텐츠</v>
          </cell>
          <cell r="J28" t="str">
            <v>RAAA59142</v>
          </cell>
        </row>
        <row r="29">
          <cell r="D29" t="str">
            <v>RAAA64906</v>
          </cell>
          <cell r="E29" t="str">
            <v>AR/VR콘텐츠실무</v>
          </cell>
          <cell r="F29">
            <v>3</v>
          </cell>
          <cell r="G29">
            <v>2</v>
          </cell>
          <cell r="H29">
            <v>2</v>
          </cell>
          <cell r="I29" t="str">
            <v>실감미디어콘텐츠</v>
          </cell>
          <cell r="J29" t="str">
            <v>RAAA64906</v>
          </cell>
        </row>
        <row r="30">
          <cell r="D30" t="str">
            <v>RAAA64905</v>
          </cell>
          <cell r="E30" t="str">
            <v>AR/VR프로젝트</v>
          </cell>
          <cell r="F30">
            <v>3</v>
          </cell>
          <cell r="G30">
            <v>2</v>
          </cell>
          <cell r="H30">
            <v>2</v>
          </cell>
          <cell r="I30" t="str">
            <v>실감미디어콘텐츠</v>
          </cell>
          <cell r="J30" t="str">
            <v>RAAA64905</v>
          </cell>
        </row>
        <row r="31">
          <cell r="D31" t="str">
            <v>RAAA61268</v>
          </cell>
          <cell r="E31" t="str">
            <v>ICT경험디자인</v>
          </cell>
          <cell r="F31">
            <v>3</v>
          </cell>
          <cell r="G31">
            <v>3</v>
          </cell>
          <cell r="H31">
            <v>0</v>
          </cell>
          <cell r="I31" t="str">
            <v>실감미디어콘텐츠</v>
          </cell>
          <cell r="J31" t="str">
            <v>RAAA61268</v>
          </cell>
        </row>
        <row r="32">
          <cell r="D32" t="str">
            <v>RAAA52355</v>
          </cell>
          <cell r="E32" t="str">
            <v>UI/UX디자인</v>
          </cell>
          <cell r="F32">
            <v>3</v>
          </cell>
          <cell r="G32">
            <v>2</v>
          </cell>
          <cell r="H32">
            <v>2</v>
          </cell>
          <cell r="I32" t="str">
            <v>실감미디어콘텐츠</v>
          </cell>
          <cell r="J32" t="str">
            <v>RAAA52355</v>
          </cell>
        </row>
        <row r="33">
          <cell r="D33" t="str">
            <v>RAAA65212</v>
          </cell>
          <cell r="E33" t="str">
            <v>VR/AR프로그래밍</v>
          </cell>
          <cell r="F33">
            <v>3</v>
          </cell>
          <cell r="G33">
            <v>2</v>
          </cell>
          <cell r="H33">
            <v>2</v>
          </cell>
          <cell r="I33" t="str">
            <v>실감미디어콘텐츠</v>
          </cell>
          <cell r="J33" t="str">
            <v>RAAA65212</v>
          </cell>
        </row>
        <row r="34">
          <cell r="D34" t="str">
            <v>RAAA65180</v>
          </cell>
          <cell r="E34" t="str">
            <v>게이미피케이션의이해와활용</v>
          </cell>
          <cell r="F34">
            <v>3</v>
          </cell>
          <cell r="G34">
            <v>1</v>
          </cell>
          <cell r="H34">
            <v>2</v>
          </cell>
          <cell r="I34" t="str">
            <v>실감미디어콘텐츠</v>
          </cell>
          <cell r="J34" t="str">
            <v>RAAA65180</v>
          </cell>
        </row>
        <row r="35">
          <cell r="D35" t="str">
            <v>RAAA65183</v>
          </cell>
          <cell r="E35" t="str">
            <v>고급실감디지털스토리텔링</v>
          </cell>
          <cell r="F35">
            <v>3</v>
          </cell>
          <cell r="G35">
            <v>1</v>
          </cell>
          <cell r="H35">
            <v>2</v>
          </cell>
          <cell r="I35" t="str">
            <v>실감미디어콘텐츠</v>
          </cell>
          <cell r="J35" t="str">
            <v>RAAA65183</v>
          </cell>
        </row>
        <row r="36">
          <cell r="D36" t="str">
            <v>RAAA65185</v>
          </cell>
          <cell r="E36" t="str">
            <v>관광콘텐츠기획론</v>
          </cell>
          <cell r="F36">
            <v>3</v>
          </cell>
          <cell r="G36">
            <v>0</v>
          </cell>
          <cell r="H36">
            <v>3</v>
          </cell>
          <cell r="I36" t="str">
            <v>실감미디어콘텐츠</v>
          </cell>
          <cell r="J36" t="str">
            <v>RAAA65185</v>
          </cell>
        </row>
        <row r="37">
          <cell r="D37" t="str">
            <v>RAAA64908</v>
          </cell>
          <cell r="E37" t="str">
            <v>기술융합과공유가치창출</v>
          </cell>
          <cell r="F37">
            <v>3</v>
          </cell>
          <cell r="G37">
            <v>3</v>
          </cell>
          <cell r="H37">
            <v>0</v>
          </cell>
          <cell r="I37" t="str">
            <v>실감미디어콘텐츠</v>
          </cell>
          <cell r="J37" t="str">
            <v>RAAA64908</v>
          </cell>
        </row>
        <row r="38">
          <cell r="D38" t="str">
            <v>RAAA62743</v>
          </cell>
          <cell r="E38" t="str">
            <v>디지털스토리텔링</v>
          </cell>
          <cell r="F38">
            <v>3</v>
          </cell>
          <cell r="G38">
            <v>3</v>
          </cell>
          <cell r="H38">
            <v>0</v>
          </cell>
          <cell r="I38" t="str">
            <v>실감미디어콘텐츠</v>
          </cell>
          <cell r="J38" t="str">
            <v>RAAA62743</v>
          </cell>
        </row>
        <row r="39">
          <cell r="D39" t="str">
            <v>RAAA58062</v>
          </cell>
          <cell r="E39" t="str">
            <v>디지털스토리텔링실습</v>
          </cell>
          <cell r="F39">
            <v>3</v>
          </cell>
          <cell r="G39">
            <v>0</v>
          </cell>
          <cell r="H39">
            <v>3</v>
          </cell>
          <cell r="I39" t="str">
            <v>실감미디어콘텐츠</v>
          </cell>
          <cell r="J39" t="str">
            <v>RAAA58062</v>
          </cell>
        </row>
        <row r="40">
          <cell r="D40" t="str">
            <v>RAAA64910</v>
          </cell>
          <cell r="E40" t="str">
            <v>문화유산실감형콘텐츠기획실습</v>
          </cell>
          <cell r="F40">
            <v>3</v>
          </cell>
          <cell r="G40">
            <v>0</v>
          </cell>
          <cell r="H40">
            <v>3</v>
          </cell>
          <cell r="I40" t="str">
            <v>실감미디어콘텐츠</v>
          </cell>
          <cell r="J40" t="str">
            <v>RAAA64910</v>
          </cell>
        </row>
        <row r="41">
          <cell r="D41" t="str">
            <v>RAAA65222</v>
          </cell>
          <cell r="E41" t="str">
            <v>미디어콘텐츠트렌드분석</v>
          </cell>
          <cell r="F41">
            <v>3</v>
          </cell>
          <cell r="G41">
            <v>2</v>
          </cell>
          <cell r="H41">
            <v>2</v>
          </cell>
          <cell r="I41" t="str">
            <v>실감미디어콘텐츠</v>
          </cell>
          <cell r="J41" t="str">
            <v>RAAA65222</v>
          </cell>
        </row>
        <row r="42">
          <cell r="D42" t="str">
            <v>RAAA64912</v>
          </cell>
          <cell r="E42" t="str">
            <v>소셜벤처디자인</v>
          </cell>
          <cell r="F42">
            <v>3</v>
          </cell>
          <cell r="G42">
            <v>2</v>
          </cell>
          <cell r="H42">
            <v>1</v>
          </cell>
          <cell r="I42" t="str">
            <v>실감미디어콘텐츠</v>
          </cell>
          <cell r="J42" t="str">
            <v>RAAA64912</v>
          </cell>
        </row>
        <row r="43">
          <cell r="D43" t="str">
            <v>RAAA64913</v>
          </cell>
          <cell r="E43" t="str">
            <v>소셜비즈니스</v>
          </cell>
          <cell r="F43">
            <v>3</v>
          </cell>
          <cell r="G43">
            <v>2</v>
          </cell>
          <cell r="H43">
            <v>1</v>
          </cell>
          <cell r="I43" t="str">
            <v>실감미디어콘텐츠</v>
          </cell>
          <cell r="J43" t="str">
            <v>RAAA64913</v>
          </cell>
        </row>
        <row r="44">
          <cell r="D44" t="str">
            <v>RAAA65190</v>
          </cell>
          <cell r="E44" t="str">
            <v>실감UX제품디자인</v>
          </cell>
          <cell r="F44">
            <v>3</v>
          </cell>
          <cell r="G44">
            <v>2</v>
          </cell>
          <cell r="H44">
            <v>2</v>
          </cell>
          <cell r="I44" t="str">
            <v>실감미디어콘텐츠</v>
          </cell>
          <cell r="J44" t="str">
            <v>RAAA65190</v>
          </cell>
        </row>
        <row r="45">
          <cell r="D45" t="str">
            <v>RAAA65182</v>
          </cell>
          <cell r="E45" t="str">
            <v>실감디지털페인팅</v>
          </cell>
          <cell r="F45">
            <v>3</v>
          </cell>
          <cell r="G45">
            <v>1</v>
          </cell>
          <cell r="H45">
            <v>2</v>
          </cell>
          <cell r="I45" t="str">
            <v>실감미디어콘텐츠</v>
          </cell>
          <cell r="J45" t="str">
            <v>RAAA65182</v>
          </cell>
        </row>
        <row r="46">
          <cell r="D46" t="str">
            <v>RAAA65163</v>
          </cell>
          <cell r="E46" t="str">
            <v>실감콘텐츠경험분석</v>
          </cell>
          <cell r="F46">
            <v>3</v>
          </cell>
          <cell r="G46">
            <v>2</v>
          </cell>
          <cell r="H46">
            <v>2</v>
          </cell>
          <cell r="I46" t="str">
            <v>실감미디어콘텐츠</v>
          </cell>
          <cell r="J46" t="str">
            <v>RAAA65163</v>
          </cell>
        </row>
        <row r="47">
          <cell r="D47" t="str">
            <v>RAAA64907</v>
          </cell>
          <cell r="E47" t="str">
            <v>실감콘텐츠디자인</v>
          </cell>
          <cell r="F47">
            <v>3</v>
          </cell>
          <cell r="G47">
            <v>2</v>
          </cell>
          <cell r="H47">
            <v>2</v>
          </cell>
          <cell r="I47" t="str">
            <v>실감미디어콘텐츠</v>
          </cell>
          <cell r="J47" t="str">
            <v>RAAA64907</v>
          </cell>
        </row>
        <row r="48">
          <cell r="D48" t="str">
            <v>RAAA65184</v>
          </cell>
          <cell r="E48" t="str">
            <v>실감형게임프로젝트</v>
          </cell>
          <cell r="F48">
            <v>3</v>
          </cell>
          <cell r="G48">
            <v>2</v>
          </cell>
          <cell r="H48">
            <v>2</v>
          </cell>
          <cell r="I48" t="str">
            <v>실감미디어콘텐츠</v>
          </cell>
          <cell r="J48" t="str">
            <v>RAAA65184</v>
          </cell>
        </row>
        <row r="49">
          <cell r="D49" t="str">
            <v>RAAA65181</v>
          </cell>
          <cell r="E49" t="str">
            <v>실감형축제콘텐츠기획</v>
          </cell>
          <cell r="F49">
            <v>3</v>
          </cell>
          <cell r="G49">
            <v>0</v>
          </cell>
          <cell r="H49">
            <v>3</v>
          </cell>
          <cell r="I49" t="str">
            <v>실감미디어콘텐츠</v>
          </cell>
          <cell r="J49" t="str">
            <v>RAAA65181</v>
          </cell>
        </row>
        <row r="50">
          <cell r="D50" t="str">
            <v>RAAA64915</v>
          </cell>
          <cell r="E50" t="str">
            <v>알파프로토타입&amp;베타프로덕션</v>
          </cell>
          <cell r="F50">
            <v>3</v>
          </cell>
          <cell r="G50">
            <v>2</v>
          </cell>
          <cell r="H50">
            <v>1</v>
          </cell>
          <cell r="I50" t="str">
            <v>실감미디어콘텐츠</v>
          </cell>
          <cell r="J50" t="str">
            <v>RAAA64915</v>
          </cell>
        </row>
        <row r="51">
          <cell r="D51" t="str">
            <v>RAAA65224</v>
          </cell>
          <cell r="E51" t="str">
            <v>온라인마케팅실무</v>
          </cell>
          <cell r="F51">
            <v>3</v>
          </cell>
          <cell r="G51">
            <v>1</v>
          </cell>
          <cell r="H51">
            <v>2</v>
          </cell>
          <cell r="I51" t="str">
            <v>실감미디어콘텐츠</v>
          </cell>
          <cell r="J51" t="str">
            <v>RAAA65224</v>
          </cell>
        </row>
        <row r="52">
          <cell r="D52" t="str">
            <v>RAAA66057</v>
          </cell>
          <cell r="E52" t="str">
            <v>커뮤니케이션이론의원리와활용</v>
          </cell>
          <cell r="F52">
            <v>3</v>
          </cell>
          <cell r="G52">
            <v>3</v>
          </cell>
          <cell r="H52">
            <v>0</v>
          </cell>
          <cell r="I52" t="str">
            <v>실감미디어콘텐츠</v>
          </cell>
          <cell r="J52" t="str">
            <v>RAAA66057</v>
          </cell>
        </row>
        <row r="53">
          <cell r="D53" t="str">
            <v>RAAA62371</v>
          </cell>
          <cell r="E53" t="str">
            <v>가상현실창작종합설계</v>
          </cell>
          <cell r="F53">
            <v>3</v>
          </cell>
          <cell r="G53">
            <v>0</v>
          </cell>
          <cell r="H53">
            <v>3</v>
          </cell>
          <cell r="I53" t="str">
            <v>실감미디어콘텐츠</v>
          </cell>
          <cell r="J53" t="str">
            <v>RAAA62371</v>
          </cell>
        </row>
        <row r="54">
          <cell r="D54" t="str">
            <v>RAAA66059</v>
          </cell>
          <cell r="E54" t="str">
            <v>디지털리빙랩프로젝트</v>
          </cell>
          <cell r="F54">
            <v>3</v>
          </cell>
          <cell r="G54">
            <v>2</v>
          </cell>
          <cell r="H54">
            <v>2</v>
          </cell>
          <cell r="I54" t="str">
            <v>실감미디어콘텐츠</v>
          </cell>
          <cell r="J54" t="str">
            <v>RAAA66059</v>
          </cell>
        </row>
        <row r="55">
          <cell r="D55" t="str">
            <v>RAAA64901</v>
          </cell>
          <cell r="E55" t="str">
            <v>디지털헤리티지기획창작</v>
          </cell>
          <cell r="F55">
            <v>3</v>
          </cell>
          <cell r="G55">
            <v>2</v>
          </cell>
          <cell r="H55">
            <v>2</v>
          </cell>
          <cell r="I55" t="str">
            <v>실감미디어콘텐츠</v>
          </cell>
          <cell r="J55" t="str">
            <v>RAAA64901</v>
          </cell>
        </row>
        <row r="56">
          <cell r="D56" t="str">
            <v>RAAA64875</v>
          </cell>
          <cell r="E56" t="str">
            <v>문화관광종합설계</v>
          </cell>
          <cell r="F56">
            <v>3</v>
          </cell>
          <cell r="G56">
            <v>0</v>
          </cell>
          <cell r="H56">
            <v>3</v>
          </cell>
          <cell r="I56" t="str">
            <v>실감미디어콘텐츠</v>
          </cell>
          <cell r="J56" t="str">
            <v>RAAA64875</v>
          </cell>
        </row>
        <row r="57">
          <cell r="D57" t="str">
            <v>RABA09257</v>
          </cell>
          <cell r="E57" t="str">
            <v>캐릭터디자인</v>
          </cell>
          <cell r="F57" t="str">
            <v>3</v>
          </cell>
          <cell r="G57">
            <v>2</v>
          </cell>
          <cell r="H57">
            <v>2</v>
          </cell>
          <cell r="I57" t="str">
            <v>실감미디어공학융</v>
          </cell>
          <cell r="J57" t="str">
            <v>RABA09257</v>
          </cell>
        </row>
        <row r="58">
          <cell r="D58" t="str">
            <v>RABA11792</v>
          </cell>
          <cell r="E58" t="str">
            <v>객체지향프로그래밍</v>
          </cell>
          <cell r="F58" t="str">
            <v>3</v>
          </cell>
          <cell r="G58">
            <v>2</v>
          </cell>
          <cell r="H58">
            <v>2</v>
          </cell>
          <cell r="I58" t="str">
            <v>실감미디어공학융</v>
          </cell>
          <cell r="J58" t="str">
            <v>RABA11792</v>
          </cell>
        </row>
        <row r="59">
          <cell r="D59" t="str">
            <v>RABA64844</v>
          </cell>
          <cell r="E59" t="str">
            <v>XR비즈니스입문</v>
          </cell>
          <cell r="F59" t="str">
            <v>3</v>
          </cell>
          <cell r="G59">
            <v>3</v>
          </cell>
          <cell r="H59">
            <v>0</v>
          </cell>
          <cell r="I59" t="str">
            <v>실감미디어공학융</v>
          </cell>
          <cell r="J59" t="str">
            <v>RABA64844</v>
          </cell>
        </row>
        <row r="60">
          <cell r="D60" t="str">
            <v>RABA64863</v>
          </cell>
          <cell r="E60" t="str">
            <v>버추얼캐릭터워크숍</v>
          </cell>
          <cell r="F60" t="str">
            <v>3</v>
          </cell>
          <cell r="G60">
            <v>1</v>
          </cell>
          <cell r="H60">
            <v>2</v>
          </cell>
          <cell r="I60" t="str">
            <v>실감미디어공학융</v>
          </cell>
          <cell r="J60" t="str">
            <v>RABA64863</v>
          </cell>
        </row>
        <row r="61">
          <cell r="D61" t="str">
            <v>RABA65191</v>
          </cell>
          <cell r="E61" t="str">
            <v>실감미디어컴퓨팅기초</v>
          </cell>
          <cell r="F61" t="str">
            <v>3</v>
          </cell>
          <cell r="G61">
            <v>2</v>
          </cell>
          <cell r="H61">
            <v>2</v>
          </cell>
          <cell r="I61" t="str">
            <v>실감미디어공학융</v>
          </cell>
          <cell r="J61" t="str">
            <v>RABA65191</v>
          </cell>
        </row>
        <row r="62">
          <cell r="D62" t="str">
            <v>RABA65193</v>
          </cell>
          <cell r="E62" t="str">
            <v>XR마케팅</v>
          </cell>
          <cell r="F62" t="str">
            <v>3</v>
          </cell>
          <cell r="G62">
            <v>3</v>
          </cell>
          <cell r="H62">
            <v>0</v>
          </cell>
          <cell r="I62" t="str">
            <v>실감미디어공학융</v>
          </cell>
          <cell r="J62" t="str">
            <v>RABA65193</v>
          </cell>
        </row>
        <row r="63">
          <cell r="D63" t="str">
            <v>RABA65200</v>
          </cell>
          <cell r="E63" t="str">
            <v>버추얼D캐릭터모델링</v>
          </cell>
          <cell r="F63" t="str">
            <v>3</v>
          </cell>
          <cell r="G63">
            <v>1</v>
          </cell>
          <cell r="H63">
            <v>2</v>
          </cell>
          <cell r="I63" t="str">
            <v>실감미디어공학융</v>
          </cell>
          <cell r="J63" t="str">
            <v>RABA65200</v>
          </cell>
        </row>
        <row r="64">
          <cell r="D64" t="str">
            <v>RABA66058</v>
          </cell>
          <cell r="E64" t="str">
            <v>가상현실(60VR)영상제작</v>
          </cell>
          <cell r="F64" t="str">
            <v>3</v>
          </cell>
          <cell r="G64">
            <v>0</v>
          </cell>
          <cell r="H64">
            <v>3</v>
          </cell>
          <cell r="I64" t="str">
            <v>실감미디어공학융</v>
          </cell>
          <cell r="J64" t="str">
            <v>RABA66058</v>
          </cell>
        </row>
        <row r="65">
          <cell r="D65" t="str">
            <v>RABA66060</v>
          </cell>
          <cell r="E65" t="str">
            <v>이머시브전시디자인</v>
          </cell>
          <cell r="F65" t="str">
            <v>3</v>
          </cell>
          <cell r="G65">
            <v>1</v>
          </cell>
          <cell r="H65">
            <v>2</v>
          </cell>
          <cell r="I65" t="str">
            <v>실감미디어공학융</v>
          </cell>
          <cell r="J65" t="str">
            <v>RABA66060</v>
          </cell>
        </row>
        <row r="66">
          <cell r="D66" t="str">
            <v>RABA09271</v>
          </cell>
          <cell r="E66" t="str">
            <v>마케팅</v>
          </cell>
          <cell r="F66" t="str">
            <v>3</v>
          </cell>
          <cell r="G66">
            <v>3</v>
          </cell>
          <cell r="H66">
            <v>0</v>
          </cell>
          <cell r="I66" t="str">
            <v>실감미디어공학융</v>
          </cell>
          <cell r="J66" t="str">
            <v>RABA09271</v>
          </cell>
        </row>
        <row r="67">
          <cell r="D67" t="str">
            <v>RABA11753</v>
          </cell>
          <cell r="E67" t="str">
            <v>경영정보시스템</v>
          </cell>
          <cell r="F67" t="str">
            <v>3</v>
          </cell>
          <cell r="G67">
            <v>3</v>
          </cell>
          <cell r="H67">
            <v>0</v>
          </cell>
          <cell r="I67" t="str">
            <v>실감미디어공학융</v>
          </cell>
          <cell r="J67" t="str">
            <v>RABA11753</v>
          </cell>
        </row>
        <row r="68">
          <cell r="D68" t="str">
            <v>RABA11760</v>
          </cell>
          <cell r="E68" t="str">
            <v>국제경영학</v>
          </cell>
          <cell r="F68" t="str">
            <v>3</v>
          </cell>
          <cell r="G68">
            <v>3</v>
          </cell>
          <cell r="H68">
            <v>0</v>
          </cell>
          <cell r="I68" t="str">
            <v>실감미디어공학융</v>
          </cell>
          <cell r="J68" t="str">
            <v>RABA11760</v>
          </cell>
        </row>
        <row r="69">
          <cell r="D69" t="str">
            <v>RABA39602</v>
          </cell>
          <cell r="E69" t="str">
            <v>게임프로그래밍</v>
          </cell>
          <cell r="F69" t="str">
            <v>3</v>
          </cell>
          <cell r="G69">
            <v>2</v>
          </cell>
          <cell r="H69">
            <v>2</v>
          </cell>
          <cell r="I69" t="str">
            <v>실감미디어공학융</v>
          </cell>
          <cell r="J69" t="str">
            <v>RABA39602</v>
          </cell>
        </row>
        <row r="70">
          <cell r="D70" t="str">
            <v>RABA64826</v>
          </cell>
          <cell r="E70" t="str">
            <v>게임디자인</v>
          </cell>
          <cell r="F70" t="str">
            <v>3</v>
          </cell>
          <cell r="G70">
            <v>2</v>
          </cell>
          <cell r="H70">
            <v>1</v>
          </cell>
          <cell r="I70" t="str">
            <v>실감미디어공학융</v>
          </cell>
          <cell r="J70" t="str">
            <v>RABA64826</v>
          </cell>
        </row>
        <row r="71">
          <cell r="D71" t="str">
            <v>RABA64828</v>
          </cell>
          <cell r="E71" t="str">
            <v>실감피지컬컴퓨팅</v>
          </cell>
          <cell r="F71" t="str">
            <v>3</v>
          </cell>
          <cell r="G71">
            <v>3</v>
          </cell>
          <cell r="H71">
            <v>0</v>
          </cell>
          <cell r="I71" t="str">
            <v>실감미디어공학융</v>
          </cell>
          <cell r="J71" t="str">
            <v>RABA64828</v>
          </cell>
        </row>
        <row r="72">
          <cell r="D72" t="str">
            <v>RABA64835</v>
          </cell>
          <cell r="E72" t="str">
            <v>UI/UX프로그래밍</v>
          </cell>
          <cell r="F72" t="str">
            <v>3</v>
          </cell>
          <cell r="G72">
            <v>3</v>
          </cell>
          <cell r="H72">
            <v>0</v>
          </cell>
          <cell r="I72" t="str">
            <v>실감미디어공학융</v>
          </cell>
          <cell r="J72" t="str">
            <v>RABA64835</v>
          </cell>
        </row>
        <row r="73">
          <cell r="D73" t="str">
            <v>RABA64842</v>
          </cell>
          <cell r="E73" t="str">
            <v>XR콘텐츠디자인워크숍</v>
          </cell>
          <cell r="F73" t="str">
            <v>3</v>
          </cell>
          <cell r="G73">
            <v>0</v>
          </cell>
          <cell r="H73">
            <v>3</v>
          </cell>
          <cell r="I73" t="str">
            <v>실감미디어공학융</v>
          </cell>
          <cell r="J73" t="str">
            <v>RABA64842</v>
          </cell>
        </row>
        <row r="74">
          <cell r="D74" t="str">
            <v>RABA64846</v>
          </cell>
          <cell r="E74" t="str">
            <v>XR창업비즈니스모델</v>
          </cell>
          <cell r="F74" t="str">
            <v>3</v>
          </cell>
          <cell r="G74">
            <v>3</v>
          </cell>
          <cell r="H74">
            <v>0</v>
          </cell>
          <cell r="I74" t="str">
            <v>실감미디어공학융</v>
          </cell>
          <cell r="J74" t="str">
            <v>RABA64846</v>
          </cell>
        </row>
        <row r="75">
          <cell r="D75" t="str">
            <v>RABA64849</v>
          </cell>
          <cell r="E75" t="str">
            <v>XR린스타트업</v>
          </cell>
          <cell r="F75" t="str">
            <v>3</v>
          </cell>
          <cell r="G75">
            <v>3</v>
          </cell>
          <cell r="H75">
            <v>0</v>
          </cell>
          <cell r="I75" t="str">
            <v>실감미디어공학융</v>
          </cell>
          <cell r="J75" t="str">
            <v>RABA64849</v>
          </cell>
        </row>
        <row r="76">
          <cell r="D76" t="str">
            <v>RABA64861</v>
          </cell>
          <cell r="E76" t="str">
            <v>버추얼모션캡처워크숍</v>
          </cell>
          <cell r="F76" t="str">
            <v>3</v>
          </cell>
          <cell r="G76">
            <v>0</v>
          </cell>
          <cell r="H76">
            <v>3</v>
          </cell>
          <cell r="I76" t="str">
            <v>실감미디어공학융</v>
          </cell>
          <cell r="J76" t="str">
            <v>RABA64861</v>
          </cell>
        </row>
        <row r="77">
          <cell r="D77" t="str">
            <v>RABA64918</v>
          </cell>
          <cell r="E77" t="str">
            <v>XR스튜디오</v>
          </cell>
          <cell r="F77" t="str">
            <v>3</v>
          </cell>
          <cell r="G77">
            <v>2</v>
          </cell>
          <cell r="H77">
            <v>2</v>
          </cell>
          <cell r="I77" t="str">
            <v>실감미디어공학융</v>
          </cell>
          <cell r="J77" t="str">
            <v>RABA64918</v>
          </cell>
        </row>
        <row r="78">
          <cell r="D78" t="str">
            <v>RABA65196</v>
          </cell>
          <cell r="E78" t="str">
            <v>게임엔진기초</v>
          </cell>
          <cell r="F78" t="str">
            <v>3</v>
          </cell>
          <cell r="G78">
            <v>2</v>
          </cell>
          <cell r="H78">
            <v>2</v>
          </cell>
          <cell r="I78" t="str">
            <v>실감미디어공학융</v>
          </cell>
          <cell r="J78" t="str">
            <v>RABA65196</v>
          </cell>
        </row>
        <row r="79">
          <cell r="D79" t="str">
            <v>RABA65198</v>
          </cell>
          <cell r="E79" t="str">
            <v>게임컨셉디자인</v>
          </cell>
          <cell r="F79" t="str">
            <v>3</v>
          </cell>
          <cell r="G79">
            <v>1</v>
          </cell>
          <cell r="H79">
            <v>2</v>
          </cell>
          <cell r="I79" t="str">
            <v>실감미디어공학융</v>
          </cell>
          <cell r="J79" t="str">
            <v>RABA65198</v>
          </cell>
        </row>
        <row r="80">
          <cell r="D80" t="str">
            <v>RABA65203</v>
          </cell>
          <cell r="E80" t="str">
            <v>PROJECT1</v>
          </cell>
          <cell r="F80">
            <v>3</v>
          </cell>
          <cell r="G80">
            <v>3</v>
          </cell>
          <cell r="H80">
            <v>2</v>
          </cell>
          <cell r="I80" t="str">
            <v>실감미디어공학융</v>
          </cell>
          <cell r="J80" t="str">
            <v>RABA65203</v>
          </cell>
        </row>
        <row r="81">
          <cell r="D81" t="str">
            <v>RABA65209</v>
          </cell>
          <cell r="E81" t="str">
            <v>실감D캐릭터모델링</v>
          </cell>
          <cell r="F81" t="str">
            <v>3</v>
          </cell>
          <cell r="G81">
            <v>2</v>
          </cell>
          <cell r="H81">
            <v>2</v>
          </cell>
          <cell r="I81" t="str">
            <v>실감미디어공학융</v>
          </cell>
          <cell r="J81" t="str">
            <v>RABA65209</v>
          </cell>
        </row>
        <row r="82">
          <cell r="D82" t="str">
            <v>RABA12207</v>
          </cell>
          <cell r="E82" t="str">
            <v>컴퓨터그래픽스</v>
          </cell>
          <cell r="F82" t="str">
            <v>3</v>
          </cell>
          <cell r="G82">
            <v>2</v>
          </cell>
          <cell r="H82">
            <v>2</v>
          </cell>
          <cell r="I82" t="str">
            <v>실감미디어공학융</v>
          </cell>
          <cell r="J82" t="str">
            <v>RABA12207</v>
          </cell>
        </row>
        <row r="83">
          <cell r="D83" t="str">
            <v>RABA53590</v>
          </cell>
          <cell r="E83" t="str">
            <v>D애니메이션</v>
          </cell>
          <cell r="F83" t="str">
            <v>3</v>
          </cell>
          <cell r="G83">
            <v>2</v>
          </cell>
          <cell r="H83">
            <v>2</v>
          </cell>
          <cell r="I83" t="str">
            <v>실감미디어공학융</v>
          </cell>
          <cell r="J83" t="str">
            <v>RABA53590</v>
          </cell>
        </row>
        <row r="84">
          <cell r="D84" t="str">
            <v>RABA62250</v>
          </cell>
          <cell r="E84" t="str">
            <v>고급컴퓨터그래픽스</v>
          </cell>
          <cell r="F84" t="str">
            <v>3</v>
          </cell>
          <cell r="G84">
            <v>2</v>
          </cell>
          <cell r="H84">
            <v>2</v>
          </cell>
          <cell r="I84" t="str">
            <v>실감미디어공학융</v>
          </cell>
          <cell r="J84" t="str">
            <v>RABA62250</v>
          </cell>
        </row>
        <row r="85">
          <cell r="D85" t="str">
            <v>RABA62735</v>
          </cell>
          <cell r="E85" t="str">
            <v>인공지능</v>
          </cell>
          <cell r="F85" t="str">
            <v>3</v>
          </cell>
          <cell r="G85">
            <v>3</v>
          </cell>
          <cell r="H85">
            <v>0</v>
          </cell>
          <cell r="I85" t="str">
            <v>실감미디어공학융</v>
          </cell>
          <cell r="J85" t="str">
            <v>RABA62735</v>
          </cell>
        </row>
        <row r="86">
          <cell r="D86" t="str">
            <v>RABA64830</v>
          </cell>
          <cell r="E86" t="str">
            <v>게임인공지능</v>
          </cell>
          <cell r="F86" t="str">
            <v>3</v>
          </cell>
          <cell r="G86">
            <v>2</v>
          </cell>
          <cell r="H86">
            <v>1</v>
          </cell>
          <cell r="I86" t="str">
            <v>실감미디어공학융</v>
          </cell>
          <cell r="J86" t="str">
            <v>RABA64830</v>
          </cell>
        </row>
        <row r="87">
          <cell r="D87" t="str">
            <v>RABA64837</v>
          </cell>
          <cell r="E87" t="str">
            <v>게임공학</v>
          </cell>
          <cell r="F87" t="str">
            <v>3</v>
          </cell>
          <cell r="G87">
            <v>2</v>
          </cell>
          <cell r="H87">
            <v>2</v>
          </cell>
          <cell r="I87" t="str">
            <v>실감미디어공학융</v>
          </cell>
          <cell r="J87" t="str">
            <v>RABA64837</v>
          </cell>
        </row>
        <row r="88">
          <cell r="D88" t="str">
            <v>RABA64838</v>
          </cell>
          <cell r="E88" t="str">
            <v>체감형기술이론및실습</v>
          </cell>
          <cell r="F88" t="str">
            <v>3</v>
          </cell>
          <cell r="G88">
            <v>2</v>
          </cell>
          <cell r="H88">
            <v>2</v>
          </cell>
          <cell r="I88" t="str">
            <v>실감미디어공학융</v>
          </cell>
          <cell r="J88" t="str">
            <v>RABA64838</v>
          </cell>
        </row>
        <row r="89">
          <cell r="D89" t="str">
            <v>RABA64840</v>
          </cell>
          <cell r="E89" t="str">
            <v>풀스택서비스네트워킹</v>
          </cell>
          <cell r="F89" t="str">
            <v>3</v>
          </cell>
          <cell r="G89">
            <v>3</v>
          </cell>
          <cell r="H89">
            <v>0</v>
          </cell>
          <cell r="I89" t="str">
            <v>실감미디어공학융</v>
          </cell>
          <cell r="J89" t="str">
            <v>RABA64840</v>
          </cell>
        </row>
        <row r="90">
          <cell r="D90" t="str">
            <v>RABA64847</v>
          </cell>
          <cell r="E90" t="str">
            <v>XR경영전략</v>
          </cell>
          <cell r="F90" t="str">
            <v>3</v>
          </cell>
          <cell r="G90">
            <v>3</v>
          </cell>
          <cell r="H90">
            <v>0</v>
          </cell>
          <cell r="I90" t="str">
            <v>실감미디어공학융</v>
          </cell>
          <cell r="J90" t="str">
            <v>RABA64847</v>
          </cell>
        </row>
        <row r="91">
          <cell r="D91" t="str">
            <v>RABA64853</v>
          </cell>
          <cell r="E91" t="str">
            <v>기업가정신과벤처경영</v>
          </cell>
          <cell r="F91" t="str">
            <v>3</v>
          </cell>
          <cell r="G91">
            <v>3</v>
          </cell>
          <cell r="H91">
            <v>0</v>
          </cell>
          <cell r="I91" t="str">
            <v>실감미디어공학융</v>
          </cell>
          <cell r="J91" t="str">
            <v>RABA64853</v>
          </cell>
        </row>
        <row r="92">
          <cell r="D92" t="str">
            <v>RABA64854</v>
          </cell>
          <cell r="E92" t="str">
            <v>글로벌사회적가치와창업사례</v>
          </cell>
          <cell r="F92" t="str">
            <v>3</v>
          </cell>
          <cell r="G92">
            <v>3</v>
          </cell>
          <cell r="H92">
            <v>0</v>
          </cell>
          <cell r="I92" t="str">
            <v>실감미디어공학융</v>
          </cell>
          <cell r="J92" t="str">
            <v>RABA64854</v>
          </cell>
        </row>
        <row r="93">
          <cell r="D93" t="str">
            <v>RABA64864</v>
          </cell>
          <cell r="E93" t="str">
            <v>스마트경영</v>
          </cell>
          <cell r="F93" t="str">
            <v>3</v>
          </cell>
          <cell r="G93">
            <v>3</v>
          </cell>
          <cell r="H93">
            <v>0</v>
          </cell>
          <cell r="I93" t="str">
            <v>실감미디어공학융</v>
          </cell>
          <cell r="J93" t="str">
            <v>RABA64864</v>
          </cell>
        </row>
        <row r="94">
          <cell r="D94" t="str">
            <v>RABA64865</v>
          </cell>
          <cell r="E94" t="str">
            <v>콘텐츠산업비즈니스전략</v>
          </cell>
          <cell r="F94" t="str">
            <v>3</v>
          </cell>
          <cell r="G94">
            <v>3</v>
          </cell>
          <cell r="H94">
            <v>0</v>
          </cell>
          <cell r="I94" t="str">
            <v>실감미디어공학융</v>
          </cell>
          <cell r="J94" t="str">
            <v>RABA64865</v>
          </cell>
        </row>
        <row r="95">
          <cell r="D95" t="str">
            <v>RABA65192</v>
          </cell>
          <cell r="E95" t="str">
            <v>실감미디어와플랫폼전략</v>
          </cell>
          <cell r="F95" t="str">
            <v>3</v>
          </cell>
          <cell r="G95">
            <v>3</v>
          </cell>
          <cell r="H95">
            <v>0</v>
          </cell>
          <cell r="I95" t="str">
            <v>실감미디어공학융</v>
          </cell>
          <cell r="J95" t="str">
            <v>RABA65192</v>
          </cell>
        </row>
        <row r="96">
          <cell r="D96" t="str">
            <v>RABA65195</v>
          </cell>
          <cell r="E96" t="str">
            <v>실감미디어프로젝트</v>
          </cell>
          <cell r="F96" t="str">
            <v>3</v>
          </cell>
          <cell r="G96">
            <v>2</v>
          </cell>
          <cell r="H96">
            <v>2</v>
          </cell>
          <cell r="I96" t="str">
            <v>실감미디어공학융</v>
          </cell>
          <cell r="J96" t="str">
            <v>RABA65195</v>
          </cell>
        </row>
        <row r="97">
          <cell r="D97" t="str">
            <v>RABA65197</v>
          </cell>
          <cell r="E97" t="str">
            <v>게임알고리즘</v>
          </cell>
          <cell r="F97" t="str">
            <v>3</v>
          </cell>
          <cell r="G97">
            <v>3</v>
          </cell>
          <cell r="H97">
            <v>0</v>
          </cell>
          <cell r="I97" t="str">
            <v>실감미디어공학융</v>
          </cell>
          <cell r="J97" t="str">
            <v>RABA65197</v>
          </cell>
        </row>
        <row r="98">
          <cell r="D98" t="str">
            <v>RABA65199</v>
          </cell>
          <cell r="E98" t="str">
            <v>게임기획실무</v>
          </cell>
          <cell r="F98" t="str">
            <v>3</v>
          </cell>
          <cell r="G98">
            <v>1</v>
          </cell>
          <cell r="H98">
            <v>2</v>
          </cell>
          <cell r="I98" t="str">
            <v>실감미디어공학융</v>
          </cell>
          <cell r="J98" t="str">
            <v>RABA65199</v>
          </cell>
        </row>
        <row r="99">
          <cell r="D99" t="str">
            <v>RABA65201</v>
          </cell>
          <cell r="E99" t="str">
            <v>COMPUTER GRAPHICS1</v>
          </cell>
          <cell r="F99">
            <v>3</v>
          </cell>
          <cell r="G99">
            <v>3</v>
          </cell>
          <cell r="H99">
            <v>1</v>
          </cell>
          <cell r="I99" t="str">
            <v>실감미디어공학융</v>
          </cell>
          <cell r="J99" t="str">
            <v>RABA65201</v>
          </cell>
        </row>
        <row r="100">
          <cell r="D100" t="str">
            <v>RABA65202</v>
          </cell>
          <cell r="E100" t="str">
            <v>COMPUTER GRAPHICS2</v>
          </cell>
          <cell r="F100">
            <v>3</v>
          </cell>
          <cell r="G100">
            <v>3</v>
          </cell>
          <cell r="H100">
            <v>1</v>
          </cell>
          <cell r="I100" t="str">
            <v>실감미디어공학융</v>
          </cell>
          <cell r="J100" t="str">
            <v>RABA65202</v>
          </cell>
        </row>
        <row r="101">
          <cell r="D101" t="str">
            <v>RABA65204</v>
          </cell>
          <cell r="E101" t="str">
            <v>게임UX/UI디자인</v>
          </cell>
          <cell r="F101" t="str">
            <v>3</v>
          </cell>
          <cell r="G101">
            <v>2</v>
          </cell>
          <cell r="H101">
            <v>2</v>
          </cell>
          <cell r="I101" t="str">
            <v>실감미디어공학융</v>
          </cell>
          <cell r="J101" t="str">
            <v>RABA65204</v>
          </cell>
        </row>
        <row r="102">
          <cell r="D102" t="str">
            <v>RABA65205</v>
          </cell>
          <cell r="E102" t="str">
            <v>XR기술PBL</v>
          </cell>
          <cell r="F102">
            <v>3</v>
          </cell>
          <cell r="G102">
            <v>3</v>
          </cell>
          <cell r="H102">
            <v>2</v>
          </cell>
          <cell r="I102" t="str">
            <v>실감미디어공학융</v>
          </cell>
          <cell r="J102" t="str">
            <v>RABA65205</v>
          </cell>
        </row>
        <row r="103">
          <cell r="D103" t="str">
            <v>RABA65207</v>
          </cell>
          <cell r="E103" t="str">
            <v>게임프로젝트</v>
          </cell>
          <cell r="F103" t="str">
            <v>3</v>
          </cell>
          <cell r="G103">
            <v>0</v>
          </cell>
          <cell r="H103">
            <v>3</v>
          </cell>
          <cell r="I103" t="str">
            <v>실감미디어공학융</v>
          </cell>
          <cell r="J103" t="str">
            <v>RABA65207</v>
          </cell>
        </row>
        <row r="104">
          <cell r="D104" t="str">
            <v>RABA65210</v>
          </cell>
          <cell r="E104" t="str">
            <v>GAME PROJECT1</v>
          </cell>
          <cell r="F104">
            <v>3</v>
          </cell>
          <cell r="G104">
            <v>3</v>
          </cell>
          <cell r="H104">
            <v>1</v>
          </cell>
          <cell r="I104" t="str">
            <v>실감미디어공학융</v>
          </cell>
          <cell r="J104" t="str">
            <v>RABA65210</v>
          </cell>
        </row>
        <row r="105">
          <cell r="D105" t="str">
            <v>RABA65217</v>
          </cell>
          <cell r="E105" t="str">
            <v>실감응용소프트웨어개발</v>
          </cell>
          <cell r="F105" t="str">
            <v>3</v>
          </cell>
          <cell r="G105">
            <v>2</v>
          </cell>
          <cell r="H105">
            <v>2</v>
          </cell>
          <cell r="I105" t="str">
            <v>실감미디어공학융</v>
          </cell>
          <cell r="J105" t="str">
            <v>RABA65217</v>
          </cell>
        </row>
        <row r="106">
          <cell r="D106" t="str">
            <v>RABA65218</v>
          </cell>
          <cell r="E106" t="str">
            <v>글로벌학제간프로젝트기획</v>
          </cell>
          <cell r="F106" t="str">
            <v>3</v>
          </cell>
          <cell r="G106">
            <v>1</v>
          </cell>
          <cell r="H106">
            <v>2</v>
          </cell>
          <cell r="I106" t="str">
            <v>실감미디어공학융</v>
          </cell>
          <cell r="J106" t="str">
            <v>RABA65218</v>
          </cell>
        </row>
        <row r="107">
          <cell r="D107" t="str">
            <v>RABA65219</v>
          </cell>
          <cell r="E107" t="str">
            <v>글로벌학제간융합프로젝트</v>
          </cell>
          <cell r="F107" t="str">
            <v>3</v>
          </cell>
          <cell r="G107">
            <v>1</v>
          </cell>
          <cell r="H107">
            <v>2</v>
          </cell>
          <cell r="I107" t="str">
            <v>실감미디어공학융</v>
          </cell>
          <cell r="J107" t="str">
            <v>RABA65219</v>
          </cell>
        </row>
        <row r="108">
          <cell r="D108" t="str">
            <v>RABA65220</v>
          </cell>
          <cell r="E108" t="str">
            <v>글로벌리빙랩프로젝트</v>
          </cell>
          <cell r="F108" t="str">
            <v>3</v>
          </cell>
          <cell r="G108">
            <v>1</v>
          </cell>
          <cell r="H108">
            <v>2</v>
          </cell>
          <cell r="I108" t="str">
            <v>실감미디어공학융</v>
          </cell>
          <cell r="J108" t="str">
            <v>RABA65220</v>
          </cell>
        </row>
        <row r="109">
          <cell r="D109" t="str">
            <v>RABA65221</v>
          </cell>
          <cell r="E109" t="str">
            <v>컴퓨터공학산학연구프로젝트</v>
          </cell>
          <cell r="F109" t="str">
            <v>3</v>
          </cell>
          <cell r="G109">
            <v>1</v>
          </cell>
          <cell r="H109">
            <v>2</v>
          </cell>
          <cell r="I109" t="str">
            <v>실감미디어공학융</v>
          </cell>
          <cell r="J109" t="str">
            <v>RABA65221</v>
          </cell>
        </row>
        <row r="110">
          <cell r="D110" t="str">
            <v>RABA05456</v>
          </cell>
          <cell r="E110" t="str">
            <v>영상처리</v>
          </cell>
          <cell r="F110" t="str">
            <v>3</v>
          </cell>
          <cell r="G110">
            <v>3</v>
          </cell>
          <cell r="H110">
            <v>0</v>
          </cell>
          <cell r="I110" t="str">
            <v>실감미디어공학융</v>
          </cell>
          <cell r="J110" t="str">
            <v>RABA05456</v>
          </cell>
        </row>
        <row r="111">
          <cell r="D111" t="str">
            <v>RABA12112</v>
          </cell>
          <cell r="E111" t="str">
            <v>HCI</v>
          </cell>
          <cell r="F111">
            <v>3</v>
          </cell>
          <cell r="G111">
            <v>3</v>
          </cell>
          <cell r="H111">
            <v>3</v>
          </cell>
          <cell r="I111" t="str">
            <v>실감미디어공학융</v>
          </cell>
          <cell r="J111" t="str">
            <v>RABA12112</v>
          </cell>
        </row>
        <row r="112">
          <cell r="D112" t="str">
            <v>RABA56575</v>
          </cell>
          <cell r="E112" t="str">
            <v>컴퓨터비전</v>
          </cell>
          <cell r="F112" t="str">
            <v>3</v>
          </cell>
          <cell r="G112">
            <v>3</v>
          </cell>
          <cell r="H112">
            <v>0</v>
          </cell>
          <cell r="I112" t="str">
            <v>실감미디어공학융</v>
          </cell>
          <cell r="J112" t="str">
            <v>RABA56575</v>
          </cell>
        </row>
        <row r="113">
          <cell r="D113" t="str">
            <v>RABA57399</v>
          </cell>
          <cell r="E113" t="str">
            <v>가상현실</v>
          </cell>
          <cell r="F113" t="str">
            <v>3</v>
          </cell>
          <cell r="G113">
            <v>2</v>
          </cell>
          <cell r="H113">
            <v>2</v>
          </cell>
          <cell r="I113" t="str">
            <v>실감미디어공학융</v>
          </cell>
          <cell r="J113" t="str">
            <v>RABA57399</v>
          </cell>
        </row>
        <row r="114">
          <cell r="D114" t="str">
            <v>RABA64845</v>
          </cell>
          <cell r="E114" t="str">
            <v>XRProjectManagement</v>
          </cell>
          <cell r="F114">
            <v>3</v>
          </cell>
          <cell r="G114">
            <v>3</v>
          </cell>
          <cell r="H114">
            <v>2</v>
          </cell>
          <cell r="I114" t="str">
            <v>실감미디어공학융</v>
          </cell>
          <cell r="J114" t="str">
            <v>RABA64845</v>
          </cell>
        </row>
        <row r="115">
          <cell r="D115" t="str">
            <v>RABA64916</v>
          </cell>
          <cell r="E115" t="str">
            <v>XR공유대학창업캠프(PBL)</v>
          </cell>
          <cell r="F115">
            <v>3</v>
          </cell>
          <cell r="G115">
            <v>3</v>
          </cell>
          <cell r="H115">
            <v>1</v>
          </cell>
          <cell r="I115" t="str">
            <v>실감미디어공학융</v>
          </cell>
          <cell r="J115" t="str">
            <v>RABA64916</v>
          </cell>
        </row>
        <row r="116">
          <cell r="D116" t="str">
            <v>RABA64917</v>
          </cell>
          <cell r="E116" t="str">
            <v>XR비즈니스기획(PBL)</v>
          </cell>
          <cell r="F116">
            <v>3</v>
          </cell>
          <cell r="G116">
            <v>3</v>
          </cell>
          <cell r="H116">
            <v>1</v>
          </cell>
          <cell r="I116" t="str">
            <v>실감미디어공학융</v>
          </cell>
          <cell r="J116" t="str">
            <v>RABA64917</v>
          </cell>
        </row>
        <row r="117">
          <cell r="D117" t="str">
            <v>RABA64920</v>
          </cell>
          <cell r="E117" t="str">
            <v>경영전략</v>
          </cell>
          <cell r="F117" t="str">
            <v>3</v>
          </cell>
          <cell r="G117">
            <v>3</v>
          </cell>
          <cell r="H117">
            <v>0</v>
          </cell>
          <cell r="I117" t="str">
            <v>실감미디어공학융</v>
          </cell>
          <cell r="J117" t="str">
            <v>RABA64920</v>
          </cell>
        </row>
        <row r="118">
          <cell r="D118" t="str">
            <v>RABA65194</v>
          </cell>
          <cell r="E118" t="str">
            <v>XR시장분석과진입전략(PBL)</v>
          </cell>
          <cell r="F118">
            <v>3</v>
          </cell>
          <cell r="G118">
            <v>3</v>
          </cell>
          <cell r="H118">
            <v>1</v>
          </cell>
          <cell r="I118" t="str">
            <v>실감미디어공학융</v>
          </cell>
          <cell r="J118" t="str">
            <v>RABA65194</v>
          </cell>
        </row>
        <row r="119">
          <cell r="D119" t="str">
            <v>RABA65206</v>
          </cell>
          <cell r="E119" t="str">
            <v>실감디바이스기술</v>
          </cell>
          <cell r="F119" t="str">
            <v>3</v>
          </cell>
          <cell r="G119">
            <v>3</v>
          </cell>
          <cell r="H119">
            <v>0</v>
          </cell>
          <cell r="I119" t="str">
            <v>실감미디어공학융</v>
          </cell>
          <cell r="J119" t="str">
            <v>RABA65206</v>
          </cell>
        </row>
        <row r="120">
          <cell r="D120" t="str">
            <v>RABA65208</v>
          </cell>
          <cell r="E120" t="str">
            <v>게임캡스톤디자인</v>
          </cell>
          <cell r="F120" t="str">
            <v>3</v>
          </cell>
          <cell r="G120">
            <v>0</v>
          </cell>
          <cell r="H120">
            <v>3</v>
          </cell>
          <cell r="I120" t="str">
            <v>실감미디어공학융</v>
          </cell>
          <cell r="J120" t="str">
            <v>RABA65208</v>
          </cell>
        </row>
        <row r="121">
          <cell r="D121" t="str">
            <v>RABA65273</v>
          </cell>
          <cell r="E121" t="str">
            <v>VR/AR게임프로그래밍</v>
          </cell>
          <cell r="F121" t="str">
            <v>3</v>
          </cell>
          <cell r="G121">
            <v>2</v>
          </cell>
          <cell r="H121">
            <v>1</v>
          </cell>
          <cell r="I121" t="str">
            <v>실감미디어공학융</v>
          </cell>
          <cell r="J121" t="str">
            <v>RABA65273</v>
          </cell>
        </row>
        <row r="122">
          <cell r="D122" t="str">
            <v>RABA65736</v>
          </cell>
          <cell r="E122" t="str">
            <v>첨단융합특강2</v>
          </cell>
          <cell r="F122">
            <v>1</v>
          </cell>
          <cell r="G122">
            <v>1</v>
          </cell>
          <cell r="H122">
            <v>0</v>
          </cell>
          <cell r="I122" t="str">
            <v>실감미디어공학융</v>
          </cell>
          <cell r="J122" t="str">
            <v>RABA65736</v>
          </cell>
        </row>
        <row r="123">
          <cell r="D123" t="str">
            <v>RABA65737</v>
          </cell>
          <cell r="E123" t="str">
            <v>첨단융합특강3</v>
          </cell>
          <cell r="F123">
            <v>1</v>
          </cell>
          <cell r="G123">
            <v>1</v>
          </cell>
          <cell r="H123">
            <v>0</v>
          </cell>
          <cell r="I123" t="str">
            <v>실감미디어공학융</v>
          </cell>
          <cell r="J123" t="str">
            <v>RABA65737</v>
          </cell>
        </row>
        <row r="124">
          <cell r="D124" t="str">
            <v>RABA65735</v>
          </cell>
          <cell r="E124" t="str">
            <v>첨단융합특강1</v>
          </cell>
          <cell r="F124">
            <v>1</v>
          </cell>
          <cell r="G124">
            <v>1</v>
          </cell>
          <cell r="H124">
            <v>0</v>
          </cell>
          <cell r="I124" t="str">
            <v>실감미디어공학융</v>
          </cell>
          <cell r="J124" t="str">
            <v>RABA65735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assion0822@khu.ac.kr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sootan77@gmail.com" TargetMode="External"/><Relationship Id="rId1" Type="http://schemas.openxmlformats.org/officeDocument/2006/relationships/hyperlink" Target="mailto:hyuskim@konkuk.ac.kr" TargetMode="External"/><Relationship Id="rId6" Type="http://schemas.openxmlformats.org/officeDocument/2006/relationships/hyperlink" Target="mailto:mathhan1@gmail.com" TargetMode="External"/><Relationship Id="rId5" Type="http://schemas.openxmlformats.org/officeDocument/2006/relationships/hyperlink" Target="mailto:mathhan1@gmail.com" TargetMode="External"/><Relationship Id="rId4" Type="http://schemas.openxmlformats.org/officeDocument/2006/relationships/hyperlink" Target="mailto:mathhan1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passion0822@khu.ac.k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mailto:sootan77@gmail.com" TargetMode="External"/><Relationship Id="rId1" Type="http://schemas.openxmlformats.org/officeDocument/2006/relationships/hyperlink" Target="mailto:hyuskim@konkuk.ac.kr" TargetMode="External"/><Relationship Id="rId6" Type="http://schemas.openxmlformats.org/officeDocument/2006/relationships/hyperlink" Target="mailto:mathhan1@gmail.com" TargetMode="External"/><Relationship Id="rId5" Type="http://schemas.openxmlformats.org/officeDocument/2006/relationships/hyperlink" Target="mailto:mathhan1@gmail.com" TargetMode="External"/><Relationship Id="rId4" Type="http://schemas.openxmlformats.org/officeDocument/2006/relationships/hyperlink" Target="mailto:mathhan1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9992F-E881-48EF-98DB-FE91088109BE}">
  <sheetPr>
    <tabColor rgb="FFFFC000"/>
  </sheetPr>
  <dimension ref="B2:P39"/>
  <sheetViews>
    <sheetView zoomScaleNormal="100" workbookViewId="0">
      <pane xSplit="8" ySplit="4" topLeftCell="I5" activePane="bottomRight" state="frozen"/>
      <selection activeCell="L49" sqref="L49"/>
      <selection pane="topRight" activeCell="L49" sqref="L49"/>
      <selection pane="bottomLeft" activeCell="L49" sqref="L49"/>
      <selection pane="bottomRight" activeCell="R18" sqref="R18"/>
    </sheetView>
  </sheetViews>
  <sheetFormatPr defaultColWidth="9" defaultRowHeight="12.75" x14ac:dyDescent="0.3"/>
  <cols>
    <col min="1" max="1" width="9" style="2"/>
    <col min="2" max="2" width="6.75" style="2" customWidth="1"/>
    <col min="3" max="3" width="24" style="2" bestFit="1" customWidth="1"/>
    <col min="4" max="4" width="13.875" style="2" bestFit="1" customWidth="1"/>
    <col min="5" max="5" width="11.375" style="2" bestFit="1" customWidth="1"/>
    <col min="6" max="6" width="7.125" style="2" bestFit="1" customWidth="1"/>
    <col min="7" max="7" width="7.875" style="2" hidden="1" customWidth="1"/>
    <col min="8" max="8" width="35.75" style="2" bestFit="1" customWidth="1"/>
    <col min="9" max="9" width="8.25" style="2" bestFit="1" customWidth="1"/>
    <col min="10" max="10" width="11.5" style="2" bestFit="1" customWidth="1"/>
    <col min="11" max="11" width="11.625" style="2" customWidth="1"/>
    <col min="12" max="12" width="14.5" style="2" bestFit="1" customWidth="1"/>
    <col min="13" max="13" width="14.5" style="2" hidden="1" customWidth="1"/>
    <col min="14" max="14" width="14.25" style="2" bestFit="1" customWidth="1"/>
    <col min="15" max="15" width="29.125" style="2" hidden="1" customWidth="1"/>
    <col min="16" max="16" width="22.25" style="2" hidden="1" customWidth="1"/>
    <col min="17" max="16384" width="9" style="2"/>
  </cols>
  <sheetData>
    <row r="2" spans="2:16" x14ac:dyDescent="0.3">
      <c r="B2" s="1" t="s">
        <v>0</v>
      </c>
    </row>
    <row r="3" spans="2:16" x14ac:dyDescent="0.3">
      <c r="L3" s="3">
        <f>COUNTIF(L11:L75,"개설")</f>
        <v>12</v>
      </c>
      <c r="M3" s="3">
        <f>SUM(M11:M54)-M32</f>
        <v>130</v>
      </c>
    </row>
    <row r="4" spans="2:16" x14ac:dyDescent="0.3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</row>
    <row r="5" spans="2:16" x14ac:dyDescent="0.3">
      <c r="B5" s="114" t="s">
        <v>30</v>
      </c>
      <c r="C5" s="114" t="s">
        <v>31</v>
      </c>
      <c r="D5" s="4" t="s">
        <v>32</v>
      </c>
      <c r="E5" s="4">
        <v>3</v>
      </c>
      <c r="F5" s="4">
        <v>1</v>
      </c>
      <c r="G5" s="4" t="s">
        <v>33</v>
      </c>
      <c r="H5" s="4" t="s">
        <v>34</v>
      </c>
      <c r="I5" s="4"/>
      <c r="J5" s="4" t="s">
        <v>21</v>
      </c>
      <c r="K5" s="4" t="s">
        <v>22</v>
      </c>
      <c r="L5" s="4" t="str">
        <f>IFERROR(VLOOKUP(H5,'24-동계 개설교과목'!E:F,2,0),"")</f>
        <v>개설</v>
      </c>
      <c r="M5" s="4">
        <v>5</v>
      </c>
      <c r="N5" s="114" t="s">
        <v>35</v>
      </c>
      <c r="O5" s="113"/>
      <c r="P5" s="52"/>
    </row>
    <row r="6" spans="2:16" x14ac:dyDescent="0.3">
      <c r="B6" s="114"/>
      <c r="C6" s="114"/>
      <c r="D6" s="4" t="s">
        <v>36</v>
      </c>
      <c r="E6" s="4">
        <v>3</v>
      </c>
      <c r="F6" s="4" t="s">
        <v>19</v>
      </c>
      <c r="G6" s="4" t="s">
        <v>33</v>
      </c>
      <c r="H6" s="4" t="s">
        <v>37</v>
      </c>
      <c r="I6" s="4"/>
      <c r="J6" s="4" t="s">
        <v>21</v>
      </c>
      <c r="K6" s="4" t="s">
        <v>22</v>
      </c>
      <c r="L6" s="4" t="str">
        <f>IFERROR(VLOOKUP(H6,'24-동계 개설교과목'!E:F,2,0),"")</f>
        <v>개설</v>
      </c>
      <c r="M6" s="4">
        <v>35</v>
      </c>
      <c r="N6" s="114"/>
      <c r="O6" s="113"/>
      <c r="P6" s="52"/>
    </row>
    <row r="7" spans="2:16" x14ac:dyDescent="0.3">
      <c r="B7" s="114"/>
      <c r="C7" s="114"/>
      <c r="D7" s="4" t="s">
        <v>38</v>
      </c>
      <c r="E7" s="4">
        <v>3</v>
      </c>
      <c r="F7" s="4" t="s">
        <v>19</v>
      </c>
      <c r="G7" s="4">
        <v>1.2</v>
      </c>
      <c r="H7" s="4" t="s">
        <v>39</v>
      </c>
      <c r="I7" s="4"/>
      <c r="J7" s="4" t="s">
        <v>40</v>
      </c>
      <c r="K7" s="4" t="s">
        <v>22</v>
      </c>
      <c r="L7" s="4" t="str">
        <f>IFERROR(VLOOKUP(H7,'24-동계 개설교과목'!E:F,2,0),"")</f>
        <v>개설</v>
      </c>
      <c r="M7" s="4">
        <v>18</v>
      </c>
      <c r="N7" s="114"/>
      <c r="O7" s="113"/>
      <c r="P7" s="52"/>
    </row>
    <row r="8" spans="2:16" x14ac:dyDescent="0.3">
      <c r="B8" s="114"/>
      <c r="C8" s="114"/>
      <c r="D8" s="4" t="s">
        <v>41</v>
      </c>
      <c r="E8" s="4">
        <v>3</v>
      </c>
      <c r="F8" s="4">
        <v>1</v>
      </c>
      <c r="G8" s="4">
        <v>2</v>
      </c>
      <c r="H8" s="4" t="s">
        <v>42</v>
      </c>
      <c r="I8" s="4"/>
      <c r="J8" s="4" t="s">
        <v>43</v>
      </c>
      <c r="K8" s="4" t="s">
        <v>22</v>
      </c>
      <c r="L8" s="4" t="str">
        <f>IFERROR(VLOOKUP(H8,'24-동계 개설교과목'!E:F,2,0),"")</f>
        <v>개설</v>
      </c>
      <c r="M8" s="4">
        <v>5</v>
      </c>
      <c r="N8" s="114"/>
      <c r="O8" s="113"/>
      <c r="P8" s="52"/>
    </row>
    <row r="9" spans="2:16" x14ac:dyDescent="0.3">
      <c r="B9" s="114"/>
      <c r="C9" s="114"/>
      <c r="D9" s="4" t="s">
        <v>41</v>
      </c>
      <c r="E9" s="4">
        <v>3</v>
      </c>
      <c r="F9" s="4">
        <v>1</v>
      </c>
      <c r="G9" s="4">
        <v>1</v>
      </c>
      <c r="H9" s="4" t="s">
        <v>44</v>
      </c>
      <c r="I9" s="4"/>
      <c r="J9" s="4" t="s">
        <v>43</v>
      </c>
      <c r="K9" s="4"/>
      <c r="L9" s="4" t="str">
        <f>IFERROR(VLOOKUP(H9,'24-동계 개설교과목'!E:F,2,0),"")</f>
        <v/>
      </c>
      <c r="M9" s="4" t="s">
        <v>29</v>
      </c>
      <c r="N9" s="114"/>
      <c r="O9" s="113"/>
      <c r="P9" s="52"/>
    </row>
    <row r="10" spans="2:16" x14ac:dyDescent="0.3">
      <c r="B10" s="114"/>
      <c r="C10" s="114"/>
      <c r="D10" s="4" t="s">
        <v>41</v>
      </c>
      <c r="E10" s="4">
        <v>3</v>
      </c>
      <c r="F10" s="4">
        <v>2</v>
      </c>
      <c r="G10" s="4">
        <v>2</v>
      </c>
      <c r="H10" s="4" t="s">
        <v>45</v>
      </c>
      <c r="I10" s="4"/>
      <c r="J10" s="4" t="s">
        <v>43</v>
      </c>
      <c r="K10" s="4"/>
      <c r="L10" s="4" t="str">
        <f>IFERROR(VLOOKUP(H10,'24-동계 개설교과목'!E:F,2,0),"")</f>
        <v/>
      </c>
      <c r="M10" s="4" t="s">
        <v>29</v>
      </c>
      <c r="N10" s="114"/>
      <c r="O10" s="113"/>
      <c r="P10" s="52"/>
    </row>
    <row r="11" spans="2:16" x14ac:dyDescent="0.3">
      <c r="B11" s="113" t="s">
        <v>16</v>
      </c>
      <c r="C11" s="113" t="s">
        <v>17</v>
      </c>
      <c r="D11" s="52" t="s">
        <v>18</v>
      </c>
      <c r="E11" s="52">
        <v>3</v>
      </c>
      <c r="F11" s="52" t="s">
        <v>19</v>
      </c>
      <c r="G11" s="52">
        <v>2</v>
      </c>
      <c r="H11" s="52" t="s">
        <v>20</v>
      </c>
      <c r="I11" s="52"/>
      <c r="J11" s="52" t="s">
        <v>21</v>
      </c>
      <c r="K11" s="52" t="s">
        <v>22</v>
      </c>
      <c r="L11" s="52" t="str">
        <f>IFERROR(VLOOKUP(H11,'24-동계 개설교과목'!E:F,2,0),"")</f>
        <v>개설</v>
      </c>
      <c r="M11" s="52">
        <v>10</v>
      </c>
      <c r="N11" s="113" t="s">
        <v>23</v>
      </c>
      <c r="O11" s="114"/>
      <c r="P11" s="4"/>
    </row>
    <row r="12" spans="2:16" x14ac:dyDescent="0.3">
      <c r="B12" s="113"/>
      <c r="C12" s="113"/>
      <c r="D12" s="52" t="s">
        <v>18</v>
      </c>
      <c r="E12" s="52">
        <v>3</v>
      </c>
      <c r="F12" s="52" t="s">
        <v>19</v>
      </c>
      <c r="G12" s="52" t="s">
        <v>24</v>
      </c>
      <c r="H12" s="52" t="s">
        <v>25</v>
      </c>
      <c r="I12" s="52"/>
      <c r="J12" s="52" t="s">
        <v>21</v>
      </c>
      <c r="K12" s="52" t="s">
        <v>22</v>
      </c>
      <c r="L12" s="52" t="str">
        <f>IFERROR(VLOOKUP(H12,'24-동계 개설교과목'!E:F,2,0),"")</f>
        <v>개설</v>
      </c>
      <c r="M12" s="52"/>
      <c r="N12" s="113"/>
      <c r="O12" s="114"/>
      <c r="P12" s="4"/>
    </row>
    <row r="13" spans="2:16" x14ac:dyDescent="0.3">
      <c r="B13" s="113"/>
      <c r="C13" s="113"/>
      <c r="D13" s="52" t="s">
        <v>18</v>
      </c>
      <c r="E13" s="52">
        <v>3</v>
      </c>
      <c r="F13" s="52" t="s">
        <v>19</v>
      </c>
      <c r="G13" s="52" t="s">
        <v>24</v>
      </c>
      <c r="H13" s="52" t="s">
        <v>26</v>
      </c>
      <c r="I13" s="52"/>
      <c r="J13" s="52" t="s">
        <v>21</v>
      </c>
      <c r="K13" s="52" t="s">
        <v>22</v>
      </c>
      <c r="L13" s="52" t="str">
        <f>IFERROR(VLOOKUP(H13,'24-동계 개설교과목'!E:F,2,0),"")</f>
        <v>개설</v>
      </c>
      <c r="M13" s="52"/>
      <c r="N13" s="113"/>
      <c r="O13" s="114"/>
      <c r="P13" s="4"/>
    </row>
    <row r="14" spans="2:16" x14ac:dyDescent="0.3">
      <c r="B14" s="113"/>
      <c r="C14" s="113"/>
      <c r="D14" s="52" t="s">
        <v>18</v>
      </c>
      <c r="E14" s="52">
        <v>3</v>
      </c>
      <c r="F14" s="52" t="s">
        <v>19</v>
      </c>
      <c r="G14" s="52">
        <v>1</v>
      </c>
      <c r="H14" s="52" t="s">
        <v>27</v>
      </c>
      <c r="I14" s="52" t="s">
        <v>28</v>
      </c>
      <c r="J14" s="52" t="s">
        <v>21</v>
      </c>
      <c r="K14" s="52"/>
      <c r="L14" s="52" t="str">
        <f>IFERROR(VLOOKUP(H14,'24-동계 개설교과목'!E:F,2,0),"")</f>
        <v/>
      </c>
      <c r="M14" s="52" t="s">
        <v>29</v>
      </c>
      <c r="N14" s="113"/>
      <c r="O14" s="114"/>
      <c r="P14" s="4"/>
    </row>
    <row r="15" spans="2:16" x14ac:dyDescent="0.3">
      <c r="B15" s="114" t="s">
        <v>16</v>
      </c>
      <c r="C15" s="114" t="s">
        <v>46</v>
      </c>
      <c r="D15" s="4" t="s">
        <v>32</v>
      </c>
      <c r="E15" s="4">
        <v>3</v>
      </c>
      <c r="F15" s="4">
        <v>1</v>
      </c>
      <c r="G15" s="4" t="s">
        <v>33</v>
      </c>
      <c r="H15" s="4" t="s">
        <v>47</v>
      </c>
      <c r="I15" s="4"/>
      <c r="J15" s="4" t="s">
        <v>21</v>
      </c>
      <c r="K15" s="4" t="s">
        <v>22</v>
      </c>
      <c r="L15" s="4" t="str">
        <f>IFERROR(VLOOKUP(H15,'24-동계 개설교과목'!E:F,2,0),"")</f>
        <v>개설</v>
      </c>
      <c r="M15" s="4"/>
      <c r="N15" s="114" t="s">
        <v>23</v>
      </c>
      <c r="O15" s="114"/>
      <c r="P15" s="4" t="s">
        <v>48</v>
      </c>
    </row>
    <row r="16" spans="2:16" x14ac:dyDescent="0.3">
      <c r="B16" s="114"/>
      <c r="C16" s="114"/>
      <c r="D16" s="4" t="s">
        <v>32</v>
      </c>
      <c r="E16" s="4">
        <v>3</v>
      </c>
      <c r="F16" s="4">
        <v>2</v>
      </c>
      <c r="G16" s="4">
        <v>1</v>
      </c>
      <c r="H16" s="4" t="s">
        <v>49</v>
      </c>
      <c r="I16" s="4"/>
      <c r="J16" s="4" t="s">
        <v>21</v>
      </c>
      <c r="K16" s="4"/>
      <c r="L16" s="4" t="str">
        <f>IFERROR(VLOOKUP(H16,'24-동계 개설교과목'!E:F,2,0),"")</f>
        <v/>
      </c>
      <c r="M16" s="4" t="s">
        <v>29</v>
      </c>
      <c r="N16" s="114"/>
      <c r="O16" s="114"/>
      <c r="P16" s="4"/>
    </row>
    <row r="17" spans="2:16" x14ac:dyDescent="0.3">
      <c r="B17" s="114"/>
      <c r="C17" s="114"/>
      <c r="D17" s="4" t="s">
        <v>50</v>
      </c>
      <c r="E17" s="4">
        <v>3</v>
      </c>
      <c r="F17" s="4">
        <v>3</v>
      </c>
      <c r="G17" s="4">
        <v>1</v>
      </c>
      <c r="H17" s="4" t="s">
        <v>51</v>
      </c>
      <c r="I17" s="4"/>
      <c r="J17" s="4" t="s">
        <v>21</v>
      </c>
      <c r="K17" s="4" t="s">
        <v>22</v>
      </c>
      <c r="L17" s="4" t="str">
        <f>IFERROR(VLOOKUP(H17,'24-동계 개설교과목'!E:F,2,0),"")</f>
        <v>개설</v>
      </c>
      <c r="M17" s="4"/>
      <c r="N17" s="114"/>
      <c r="O17" s="114"/>
      <c r="P17" s="4"/>
    </row>
    <row r="18" spans="2:16" x14ac:dyDescent="0.3">
      <c r="B18" s="114"/>
      <c r="C18" s="114"/>
      <c r="D18" s="4" t="s">
        <v>32</v>
      </c>
      <c r="E18" s="4">
        <v>3</v>
      </c>
      <c r="F18" s="4">
        <v>3</v>
      </c>
      <c r="G18" s="4">
        <v>1</v>
      </c>
      <c r="H18" s="4" t="s">
        <v>52</v>
      </c>
      <c r="I18" s="4" t="s">
        <v>28</v>
      </c>
      <c r="J18" s="4" t="s">
        <v>21</v>
      </c>
      <c r="K18" s="4"/>
      <c r="L18" s="4" t="str">
        <f>IFERROR(VLOOKUP(H18,'24-동계 개설교과목'!E:F,2,0),"")</f>
        <v/>
      </c>
      <c r="M18" s="4" t="s">
        <v>29</v>
      </c>
      <c r="N18" s="114"/>
      <c r="O18" s="114"/>
      <c r="P18" s="4"/>
    </row>
    <row r="19" spans="2:16" x14ac:dyDescent="0.3">
      <c r="B19" s="114"/>
      <c r="C19" s="114"/>
      <c r="D19" s="4" t="s">
        <v>53</v>
      </c>
      <c r="E19" s="4">
        <v>3</v>
      </c>
      <c r="F19" s="4"/>
      <c r="G19" s="4"/>
      <c r="H19" s="4" t="s">
        <v>54</v>
      </c>
      <c r="I19" s="4" t="s">
        <v>28</v>
      </c>
      <c r="J19" s="4" t="s">
        <v>21</v>
      </c>
      <c r="K19" s="4"/>
      <c r="L19" s="4" t="str">
        <f>IFERROR(VLOOKUP(H19,'24-동계 개설교과목'!E:F,2,0),"")</f>
        <v/>
      </c>
      <c r="M19" s="4" t="s">
        <v>29</v>
      </c>
      <c r="N19" s="114"/>
      <c r="O19" s="114"/>
      <c r="P19" s="4"/>
    </row>
    <row r="20" spans="2:16" x14ac:dyDescent="0.3">
      <c r="B20" s="114"/>
      <c r="C20" s="114"/>
      <c r="D20" s="4" t="s">
        <v>32</v>
      </c>
      <c r="E20" s="4">
        <v>3</v>
      </c>
      <c r="F20" s="4">
        <v>3</v>
      </c>
      <c r="G20" s="4">
        <v>1.2</v>
      </c>
      <c r="H20" s="4" t="s">
        <v>55</v>
      </c>
      <c r="I20" s="4"/>
      <c r="J20" s="4" t="s">
        <v>21</v>
      </c>
      <c r="K20" s="4"/>
      <c r="L20" s="4" t="str">
        <f>IFERROR(VLOOKUP(H20,'24-동계 개설교과목'!E:F,2,0),"")</f>
        <v/>
      </c>
      <c r="M20" s="4" t="s">
        <v>29</v>
      </c>
      <c r="N20" s="114"/>
      <c r="O20" s="114"/>
      <c r="P20" s="4"/>
    </row>
    <row r="21" spans="2:16" x14ac:dyDescent="0.3">
      <c r="B21" s="113" t="s">
        <v>16</v>
      </c>
      <c r="C21" s="113" t="s">
        <v>56</v>
      </c>
      <c r="D21" s="52" t="s">
        <v>36</v>
      </c>
      <c r="E21" s="52">
        <v>3</v>
      </c>
      <c r="F21" s="52">
        <v>3</v>
      </c>
      <c r="G21" s="52">
        <v>2</v>
      </c>
      <c r="H21" s="52" t="s">
        <v>57</v>
      </c>
      <c r="I21" s="52"/>
      <c r="J21" s="52" t="s">
        <v>21</v>
      </c>
      <c r="K21" s="52"/>
      <c r="L21" s="52" t="str">
        <f>IFERROR(VLOOKUP(H21,'24-동계 개설교과목'!E:F,2,0),"")</f>
        <v/>
      </c>
      <c r="M21" s="52" t="s">
        <v>29</v>
      </c>
      <c r="N21" s="113" t="s">
        <v>23</v>
      </c>
      <c r="O21" s="113"/>
      <c r="P21" s="52"/>
    </row>
    <row r="22" spans="2:16" x14ac:dyDescent="0.3">
      <c r="B22" s="113"/>
      <c r="C22" s="113"/>
      <c r="D22" s="52" t="s">
        <v>36</v>
      </c>
      <c r="E22" s="52">
        <v>3</v>
      </c>
      <c r="F22" s="52">
        <v>2</v>
      </c>
      <c r="G22" s="52">
        <v>1</v>
      </c>
      <c r="H22" s="52" t="s">
        <v>58</v>
      </c>
      <c r="I22" s="52"/>
      <c r="J22" s="52" t="s">
        <v>21</v>
      </c>
      <c r="K22" s="52"/>
      <c r="L22" s="52" t="str">
        <f>IFERROR(VLOOKUP(H22,'24-동계 개설교과목'!E:F,2,0),"")</f>
        <v/>
      </c>
      <c r="M22" s="52" t="s">
        <v>29</v>
      </c>
      <c r="N22" s="113"/>
      <c r="O22" s="113"/>
      <c r="P22" s="52"/>
    </row>
    <row r="23" spans="2:16" x14ac:dyDescent="0.3">
      <c r="B23" s="113"/>
      <c r="C23" s="113"/>
      <c r="D23" s="52" t="s">
        <v>36</v>
      </c>
      <c r="E23" s="52">
        <v>3</v>
      </c>
      <c r="F23" s="52">
        <v>3</v>
      </c>
      <c r="G23" s="52">
        <v>1</v>
      </c>
      <c r="H23" s="52" t="s">
        <v>59</v>
      </c>
      <c r="I23" s="52"/>
      <c r="J23" s="52" t="s">
        <v>21</v>
      </c>
      <c r="K23" s="52"/>
      <c r="L23" s="52" t="str">
        <f>IFERROR(VLOOKUP(H23,'24-동계 개설교과목'!E:F,2,0),"")</f>
        <v/>
      </c>
      <c r="M23" s="52" t="s">
        <v>29</v>
      </c>
      <c r="N23" s="113"/>
      <c r="O23" s="113"/>
      <c r="P23" s="52"/>
    </row>
    <row r="24" spans="2:16" x14ac:dyDescent="0.3">
      <c r="B24" s="113"/>
      <c r="C24" s="113"/>
      <c r="D24" s="52" t="s">
        <v>36</v>
      </c>
      <c r="E24" s="52">
        <v>3</v>
      </c>
      <c r="F24" s="52">
        <v>3</v>
      </c>
      <c r="G24" s="52">
        <v>1</v>
      </c>
      <c r="H24" s="52" t="s">
        <v>60</v>
      </c>
      <c r="I24" s="52"/>
      <c r="J24" s="52" t="s">
        <v>21</v>
      </c>
      <c r="K24" s="52"/>
      <c r="L24" s="52" t="str">
        <f>IFERROR(VLOOKUP(H24,'24-동계 개설교과목'!E:F,2,0),"")</f>
        <v/>
      </c>
      <c r="M24" s="52" t="s">
        <v>29</v>
      </c>
      <c r="N24" s="113"/>
      <c r="O24" s="113"/>
      <c r="P24" s="52"/>
    </row>
    <row r="25" spans="2:16" x14ac:dyDescent="0.3">
      <c r="B25" s="113"/>
      <c r="C25" s="113"/>
      <c r="D25" s="52" t="s">
        <v>36</v>
      </c>
      <c r="E25" s="52">
        <v>3</v>
      </c>
      <c r="F25" s="52">
        <v>3</v>
      </c>
      <c r="G25" s="52">
        <v>2</v>
      </c>
      <c r="H25" s="52" t="s">
        <v>61</v>
      </c>
      <c r="I25" s="52" t="s">
        <v>28</v>
      </c>
      <c r="J25" s="52" t="s">
        <v>21</v>
      </c>
      <c r="K25" s="52" t="s">
        <v>22</v>
      </c>
      <c r="L25" s="52" t="str">
        <f>IFERROR(VLOOKUP(H25,'24-동계 개설교과목'!E:F,2,0),"")</f>
        <v>개설</v>
      </c>
      <c r="M25" s="52">
        <v>10</v>
      </c>
      <c r="N25" s="113"/>
      <c r="O25" s="113"/>
      <c r="P25" s="52"/>
    </row>
    <row r="26" spans="2:16" x14ac:dyDescent="0.3">
      <c r="B26" s="113"/>
      <c r="C26" s="113"/>
      <c r="D26" s="52" t="s">
        <v>36</v>
      </c>
      <c r="E26" s="52">
        <v>3</v>
      </c>
      <c r="F26" s="52" t="s">
        <v>62</v>
      </c>
      <c r="G26" s="52" t="s">
        <v>63</v>
      </c>
      <c r="H26" s="52" t="s">
        <v>64</v>
      </c>
      <c r="I26" s="52" t="s">
        <v>28</v>
      </c>
      <c r="J26" s="52" t="s">
        <v>21</v>
      </c>
      <c r="K26" s="52" t="s">
        <v>22</v>
      </c>
      <c r="L26" s="52" t="str">
        <f>IFERROR(VLOOKUP(H26,'24-동계 개설교과목'!E:F,2,0),"")</f>
        <v>개설</v>
      </c>
      <c r="M26" s="52">
        <v>58</v>
      </c>
      <c r="N26" s="113"/>
      <c r="O26" s="113"/>
      <c r="P26" s="52"/>
    </row>
    <row r="27" spans="2:16" x14ac:dyDescent="0.3">
      <c r="B27" s="114" t="s">
        <v>16</v>
      </c>
      <c r="C27" s="114" t="s">
        <v>65</v>
      </c>
      <c r="D27" s="4" t="s">
        <v>53</v>
      </c>
      <c r="E27" s="4">
        <v>3</v>
      </c>
      <c r="F27" s="4">
        <v>3</v>
      </c>
      <c r="G27" s="4" t="s">
        <v>63</v>
      </c>
      <c r="H27" s="4" t="s">
        <v>66</v>
      </c>
      <c r="I27" s="4" t="s">
        <v>28</v>
      </c>
      <c r="J27" s="4" t="s">
        <v>21</v>
      </c>
      <c r="K27" s="4" t="s">
        <v>22</v>
      </c>
      <c r="L27" s="4" t="str">
        <f>IFERROR(VLOOKUP(H27,'24-동계 개설교과목'!E:F,2,0),"")</f>
        <v>개설</v>
      </c>
      <c r="M27" s="4">
        <v>16</v>
      </c>
      <c r="N27" s="114" t="s">
        <v>23</v>
      </c>
      <c r="O27" s="114"/>
      <c r="P27" s="4"/>
    </row>
    <row r="28" spans="2:16" x14ac:dyDescent="0.3">
      <c r="B28" s="114"/>
      <c r="C28" s="114"/>
      <c r="D28" s="4" t="s">
        <v>53</v>
      </c>
      <c r="E28" s="4">
        <v>3</v>
      </c>
      <c r="F28" s="4">
        <v>3</v>
      </c>
      <c r="G28" s="4" t="s">
        <v>63</v>
      </c>
      <c r="H28" s="4" t="s">
        <v>67</v>
      </c>
      <c r="I28" s="4" t="s">
        <v>28</v>
      </c>
      <c r="J28" s="4" t="s">
        <v>21</v>
      </c>
      <c r="K28" s="4" t="s">
        <v>22</v>
      </c>
      <c r="L28" s="4" t="str">
        <f>IFERROR(VLOOKUP(H28,'24-동계 개설교과목'!E:F,2,0),"")</f>
        <v>개설</v>
      </c>
      <c r="M28" s="4">
        <v>16</v>
      </c>
      <c r="N28" s="114"/>
      <c r="O28" s="114"/>
      <c r="P28" s="4"/>
    </row>
    <row r="29" spans="2:16" x14ac:dyDescent="0.3">
      <c r="B29" s="114"/>
      <c r="C29" s="114"/>
      <c r="D29" s="4" t="s">
        <v>53</v>
      </c>
      <c r="E29" s="4">
        <v>3</v>
      </c>
      <c r="F29" s="4">
        <v>3</v>
      </c>
      <c r="G29" s="4" t="s">
        <v>63</v>
      </c>
      <c r="H29" s="4" t="s">
        <v>68</v>
      </c>
      <c r="I29" s="4" t="s">
        <v>28</v>
      </c>
      <c r="J29" s="4" t="s">
        <v>21</v>
      </c>
      <c r="K29" s="4"/>
      <c r="L29" s="4" t="str">
        <f>IFERROR(VLOOKUP(H29,'24-동계 개설교과목'!E:F,2,0),"")</f>
        <v/>
      </c>
      <c r="M29" s="4" t="s">
        <v>29</v>
      </c>
      <c r="N29" s="114"/>
      <c r="O29" s="114"/>
      <c r="P29" s="4"/>
    </row>
    <row r="30" spans="2:16" x14ac:dyDescent="0.3">
      <c r="B30" s="114"/>
      <c r="C30" s="114"/>
      <c r="D30" s="4" t="s">
        <v>53</v>
      </c>
      <c r="E30" s="4">
        <v>3</v>
      </c>
      <c r="F30" s="4">
        <v>3</v>
      </c>
      <c r="G30" s="4" t="s">
        <v>63</v>
      </c>
      <c r="H30" s="4" t="s">
        <v>69</v>
      </c>
      <c r="I30" s="4" t="s">
        <v>28</v>
      </c>
      <c r="J30" s="4" t="s">
        <v>21</v>
      </c>
      <c r="K30" s="4"/>
      <c r="L30" s="4" t="str">
        <f>IFERROR(VLOOKUP(H30,'24-동계 개설교과목'!E:F,2,0),"")</f>
        <v/>
      </c>
      <c r="M30" s="4" t="s">
        <v>29</v>
      </c>
      <c r="N30" s="114"/>
      <c r="O30" s="114"/>
      <c r="P30" s="4"/>
    </row>
    <row r="31" spans="2:16" x14ac:dyDescent="0.3">
      <c r="B31" s="113" t="s">
        <v>16</v>
      </c>
      <c r="C31" s="113" t="s">
        <v>70</v>
      </c>
      <c r="D31" s="52" t="s">
        <v>38</v>
      </c>
      <c r="E31" s="52">
        <v>3</v>
      </c>
      <c r="F31" s="52">
        <v>3</v>
      </c>
      <c r="G31" s="52">
        <v>1</v>
      </c>
      <c r="H31" s="52" t="s">
        <v>71</v>
      </c>
      <c r="I31" s="52"/>
      <c r="J31" s="52" t="s">
        <v>21</v>
      </c>
      <c r="K31" s="52"/>
      <c r="L31" s="52" t="str">
        <f>IFERROR(VLOOKUP(H31,'24-동계 개설교과목'!E:F,2,0),"")</f>
        <v/>
      </c>
      <c r="M31" s="52" t="s">
        <v>29</v>
      </c>
      <c r="N31" s="113" t="s">
        <v>23</v>
      </c>
      <c r="O31" s="113" t="s">
        <v>72</v>
      </c>
      <c r="P31" s="52"/>
    </row>
    <row r="32" spans="2:16" x14ac:dyDescent="0.3">
      <c r="B32" s="113"/>
      <c r="C32" s="113"/>
      <c r="D32" s="52" t="s">
        <v>38</v>
      </c>
      <c r="E32" s="52" t="s">
        <v>19</v>
      </c>
      <c r="F32" s="52">
        <v>2</v>
      </c>
      <c r="G32" s="52" t="s">
        <v>33</v>
      </c>
      <c r="H32" s="52" t="s">
        <v>39</v>
      </c>
      <c r="I32" s="52"/>
      <c r="J32" s="52" t="s">
        <v>40</v>
      </c>
      <c r="K32" s="52" t="s">
        <v>22</v>
      </c>
      <c r="L32" s="52" t="str">
        <f>IFERROR(VLOOKUP(H32,'24-동계 개설교과목'!E:F,2,0),"")</f>
        <v>개설</v>
      </c>
      <c r="M32" s="52">
        <v>18</v>
      </c>
      <c r="N32" s="113"/>
      <c r="O32" s="113"/>
      <c r="P32" s="52"/>
    </row>
    <row r="33" spans="2:16" x14ac:dyDescent="0.3">
      <c r="B33" s="113"/>
      <c r="C33" s="113"/>
      <c r="D33" s="52" t="s">
        <v>38</v>
      </c>
      <c r="E33" s="52">
        <v>2</v>
      </c>
      <c r="F33" s="52">
        <v>2</v>
      </c>
      <c r="G33" s="52">
        <v>1</v>
      </c>
      <c r="H33" s="52" t="s">
        <v>73</v>
      </c>
      <c r="I33" s="52"/>
      <c r="J33" s="52" t="s">
        <v>21</v>
      </c>
      <c r="K33" s="52" t="s">
        <v>22</v>
      </c>
      <c r="L33" s="52" t="str">
        <f>IFERROR(VLOOKUP(H33,'24-동계 개설교과목'!E:F,2,0),"")</f>
        <v/>
      </c>
      <c r="M33" s="52" t="s">
        <v>29</v>
      </c>
      <c r="N33" s="113"/>
      <c r="O33" s="113"/>
      <c r="P33" s="52"/>
    </row>
    <row r="34" spans="2:16" x14ac:dyDescent="0.3">
      <c r="B34" s="113"/>
      <c r="C34" s="113"/>
      <c r="D34" s="52" t="s">
        <v>38</v>
      </c>
      <c r="E34" s="52">
        <v>2</v>
      </c>
      <c r="F34" s="52">
        <v>3</v>
      </c>
      <c r="G34" s="52">
        <v>2</v>
      </c>
      <c r="H34" s="52" t="s">
        <v>74</v>
      </c>
      <c r="I34" s="52"/>
      <c r="J34" s="52" t="s">
        <v>21</v>
      </c>
      <c r="K34" s="52" t="s">
        <v>22</v>
      </c>
      <c r="L34" s="52" t="str">
        <f>IFERROR(VLOOKUP(H34,'24-동계 개설교과목'!E:F,2,0),"")</f>
        <v>개설</v>
      </c>
      <c r="M34" s="52"/>
      <c r="N34" s="113"/>
      <c r="O34" s="113"/>
      <c r="P34" s="52"/>
    </row>
    <row r="35" spans="2:16" x14ac:dyDescent="0.3">
      <c r="B35" s="113"/>
      <c r="C35" s="113"/>
      <c r="D35" s="52" t="s">
        <v>38</v>
      </c>
      <c r="E35" s="52">
        <v>3</v>
      </c>
      <c r="F35" s="52">
        <v>3</v>
      </c>
      <c r="G35" s="52">
        <v>1</v>
      </c>
      <c r="H35" s="52" t="s">
        <v>75</v>
      </c>
      <c r="I35" s="52" t="s">
        <v>28</v>
      </c>
      <c r="J35" s="52" t="s">
        <v>21</v>
      </c>
      <c r="K35" s="52"/>
      <c r="L35" s="52" t="str">
        <f>IFERROR(VLOOKUP(H35,'24-동계 개설교과목'!E:F,2,0),"")</f>
        <v/>
      </c>
      <c r="M35" s="52" t="s">
        <v>29</v>
      </c>
      <c r="N35" s="113"/>
      <c r="O35" s="113"/>
      <c r="P35" s="52"/>
    </row>
    <row r="36" spans="2:16" x14ac:dyDescent="0.3">
      <c r="B36" s="114" t="s">
        <v>16</v>
      </c>
      <c r="C36" s="114" t="s">
        <v>76</v>
      </c>
      <c r="D36" s="4" t="s">
        <v>41</v>
      </c>
      <c r="E36" s="4">
        <v>3</v>
      </c>
      <c r="F36" s="4">
        <v>4</v>
      </c>
      <c r="G36" s="4">
        <v>2</v>
      </c>
      <c r="H36" s="4" t="s">
        <v>77</v>
      </c>
      <c r="I36" s="4" t="s">
        <v>28</v>
      </c>
      <c r="J36" s="4" t="s">
        <v>43</v>
      </c>
      <c r="K36" s="4"/>
      <c r="L36" s="4" t="str">
        <f>IFERROR(VLOOKUP(H36,'24-동계 개설교과목'!E:F,2,0),"")</f>
        <v/>
      </c>
      <c r="M36" s="4"/>
      <c r="N36" s="114" t="s">
        <v>23</v>
      </c>
      <c r="O36" s="114"/>
      <c r="P36" s="4"/>
    </row>
    <row r="37" spans="2:16" x14ac:dyDescent="0.3">
      <c r="B37" s="113"/>
      <c r="C37" s="113"/>
      <c r="D37" s="52" t="s">
        <v>41</v>
      </c>
      <c r="E37" s="52">
        <v>3</v>
      </c>
      <c r="F37" s="52">
        <v>4</v>
      </c>
      <c r="G37" s="52" t="s">
        <v>63</v>
      </c>
      <c r="H37" s="52" t="s">
        <v>78</v>
      </c>
      <c r="I37" s="52" t="s">
        <v>28</v>
      </c>
      <c r="J37" s="52" t="s">
        <v>43</v>
      </c>
      <c r="K37" s="52" t="s">
        <v>22</v>
      </c>
      <c r="L37" s="52" t="str">
        <f>IFERROR(VLOOKUP(H37,'24-동계 개설교과목'!E:F,2,0),"")</f>
        <v>개설</v>
      </c>
      <c r="M37" s="52">
        <v>20</v>
      </c>
      <c r="N37" s="113"/>
      <c r="O37" s="113"/>
      <c r="P37" s="52"/>
    </row>
    <row r="38" spans="2:16" x14ac:dyDescent="0.3">
      <c r="B38" s="114"/>
      <c r="C38" s="114"/>
      <c r="D38" s="4" t="s">
        <v>41</v>
      </c>
      <c r="E38" s="4">
        <v>3</v>
      </c>
      <c r="F38" s="4">
        <v>3</v>
      </c>
      <c r="G38" s="4">
        <v>2</v>
      </c>
      <c r="H38" s="4" t="s">
        <v>79</v>
      </c>
      <c r="I38" s="4"/>
      <c r="J38" s="4" t="s">
        <v>43</v>
      </c>
      <c r="K38" s="4"/>
      <c r="L38" s="4" t="str">
        <f>IFERROR(VLOOKUP(H38,'24-동계 개설교과목'!E:F,2,0),"")</f>
        <v/>
      </c>
      <c r="M38" s="4" t="s">
        <v>29</v>
      </c>
      <c r="N38" s="114"/>
      <c r="O38" s="114"/>
      <c r="P38" s="4"/>
    </row>
    <row r="39" spans="2:16" x14ac:dyDescent="0.3">
      <c r="B39" s="114"/>
      <c r="C39" s="114"/>
      <c r="D39" s="4" t="s">
        <v>41</v>
      </c>
      <c r="E39" s="4">
        <v>3</v>
      </c>
      <c r="F39" s="4">
        <v>3</v>
      </c>
      <c r="G39" s="4">
        <v>2</v>
      </c>
      <c r="H39" s="4" t="s">
        <v>80</v>
      </c>
      <c r="I39" s="4"/>
      <c r="J39" s="4" t="s">
        <v>43</v>
      </c>
      <c r="K39" s="4"/>
      <c r="L39" s="4" t="str">
        <f>IFERROR(VLOOKUP(H39,'24-동계 개설교과목'!E:F,2,0),"")</f>
        <v/>
      </c>
      <c r="M39" s="4" t="s">
        <v>29</v>
      </c>
      <c r="N39" s="114"/>
      <c r="O39" s="114"/>
      <c r="P39" s="4"/>
    </row>
  </sheetData>
  <autoFilter ref="B4:P4" xr:uid="{3829992F-E881-48EF-98DB-FE91088109BE}"/>
  <mergeCells count="28">
    <mergeCell ref="B36:B39"/>
    <mergeCell ref="C36:C39"/>
    <mergeCell ref="N36:N39"/>
    <mergeCell ref="O36:O39"/>
    <mergeCell ref="B27:B30"/>
    <mergeCell ref="C27:C30"/>
    <mergeCell ref="N27:N30"/>
    <mergeCell ref="O27:O30"/>
    <mergeCell ref="B31:B35"/>
    <mergeCell ref="C31:C35"/>
    <mergeCell ref="N31:N35"/>
    <mergeCell ref="O31:O35"/>
    <mergeCell ref="B15:B20"/>
    <mergeCell ref="C15:C20"/>
    <mergeCell ref="N15:N20"/>
    <mergeCell ref="O15:O20"/>
    <mergeCell ref="B21:B26"/>
    <mergeCell ref="C21:C26"/>
    <mergeCell ref="N21:N26"/>
    <mergeCell ref="O21:O26"/>
    <mergeCell ref="B11:B14"/>
    <mergeCell ref="C11:C14"/>
    <mergeCell ref="N11:N14"/>
    <mergeCell ref="O11:O14"/>
    <mergeCell ref="B5:B10"/>
    <mergeCell ref="C5:C10"/>
    <mergeCell ref="N5:N10"/>
    <mergeCell ref="O5:O1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9AF58-60E6-4393-B071-61DD068E237E}">
  <sheetPr>
    <tabColor rgb="FFFFC000"/>
  </sheetPr>
  <dimension ref="B2:P39"/>
  <sheetViews>
    <sheetView zoomScaleNormal="100" workbookViewId="0">
      <pane xSplit="8" ySplit="4" topLeftCell="I38" activePane="bottomRight" state="frozen"/>
      <selection activeCell="L49" sqref="L49"/>
      <selection pane="topRight" activeCell="L49" sqref="L49"/>
      <selection pane="bottomLeft" activeCell="L49" sqref="L49"/>
      <selection pane="bottomRight" activeCell="D56" sqref="D56"/>
    </sheetView>
  </sheetViews>
  <sheetFormatPr defaultColWidth="9" defaultRowHeight="12.75" x14ac:dyDescent="0.3"/>
  <cols>
    <col min="1" max="1" width="9" style="2"/>
    <col min="2" max="2" width="6.75" style="2" customWidth="1"/>
    <col min="3" max="3" width="24" style="2" bestFit="1" customWidth="1"/>
    <col min="4" max="4" width="13.875" style="2" bestFit="1" customWidth="1"/>
    <col min="5" max="5" width="11.375" style="2" bestFit="1" customWidth="1"/>
    <col min="6" max="6" width="7.125" style="2" bestFit="1" customWidth="1"/>
    <col min="7" max="7" width="7.875" style="2" hidden="1" customWidth="1"/>
    <col min="8" max="8" width="35.75" style="2" bestFit="1" customWidth="1"/>
    <col min="9" max="9" width="8.25" style="2" bestFit="1" customWidth="1"/>
    <col min="10" max="10" width="11.5" style="2" bestFit="1" customWidth="1"/>
    <col min="11" max="11" width="11.625" style="2" customWidth="1"/>
    <col min="12" max="12" width="14.5" style="2" bestFit="1" customWidth="1"/>
    <col min="13" max="13" width="14.5" style="2" hidden="1" customWidth="1"/>
    <col min="14" max="14" width="14.25" style="2" bestFit="1" customWidth="1"/>
    <col min="15" max="15" width="29.125" style="2" hidden="1" customWidth="1"/>
    <col min="16" max="16" width="22.25" style="2" hidden="1" customWidth="1"/>
    <col min="17" max="16384" width="9" style="2"/>
  </cols>
  <sheetData>
    <row r="2" spans="2:16" x14ac:dyDescent="0.3">
      <c r="B2" s="1" t="s">
        <v>0</v>
      </c>
    </row>
    <row r="3" spans="2:16" x14ac:dyDescent="0.3">
      <c r="L3" s="3">
        <f>COUNTIF(L11:L75,"개설")</f>
        <v>12</v>
      </c>
      <c r="M3" s="3">
        <f>SUM(M11:M54)-M32</f>
        <v>130</v>
      </c>
    </row>
    <row r="4" spans="2:16" x14ac:dyDescent="0.3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</row>
    <row r="5" spans="2:16" x14ac:dyDescent="0.3">
      <c r="B5" s="114" t="s">
        <v>30</v>
      </c>
      <c r="C5" s="114" t="s">
        <v>31</v>
      </c>
      <c r="D5" s="4" t="s">
        <v>32</v>
      </c>
      <c r="E5" s="4">
        <v>3</v>
      </c>
      <c r="F5" s="4">
        <v>1</v>
      </c>
      <c r="G5" s="4" t="s">
        <v>33</v>
      </c>
      <c r="H5" s="4" t="s">
        <v>34</v>
      </c>
      <c r="I5" s="4"/>
      <c r="J5" s="4" t="s">
        <v>21</v>
      </c>
      <c r="K5" s="4" t="s">
        <v>22</v>
      </c>
      <c r="L5" s="4" t="str">
        <f>IFERROR(VLOOKUP(H5,'24-동계 개설교과목'!E:F,2,0),"")</f>
        <v>개설</v>
      </c>
      <c r="M5" s="4">
        <v>5</v>
      </c>
      <c r="N5" s="114" t="s">
        <v>35</v>
      </c>
      <c r="O5" s="113"/>
      <c r="P5" s="52"/>
    </row>
    <row r="6" spans="2:16" x14ac:dyDescent="0.3">
      <c r="B6" s="114"/>
      <c r="C6" s="114"/>
      <c r="D6" s="4" t="s">
        <v>36</v>
      </c>
      <c r="E6" s="4">
        <v>3</v>
      </c>
      <c r="F6" s="4" t="s">
        <v>19</v>
      </c>
      <c r="G6" s="4" t="s">
        <v>33</v>
      </c>
      <c r="H6" s="4" t="s">
        <v>37</v>
      </c>
      <c r="I6" s="4"/>
      <c r="J6" s="4" t="s">
        <v>21</v>
      </c>
      <c r="K6" s="4" t="s">
        <v>22</v>
      </c>
      <c r="L6" s="4" t="str">
        <f>IFERROR(VLOOKUP(H6,'24-동계 개설교과목'!E:F,2,0),"")</f>
        <v>개설</v>
      </c>
      <c r="M6" s="4">
        <v>35</v>
      </c>
      <c r="N6" s="114"/>
      <c r="O6" s="113"/>
      <c r="P6" s="52"/>
    </row>
    <row r="7" spans="2:16" x14ac:dyDescent="0.3">
      <c r="B7" s="114"/>
      <c r="C7" s="114"/>
      <c r="D7" s="4" t="s">
        <v>38</v>
      </c>
      <c r="E7" s="4">
        <v>3</v>
      </c>
      <c r="F7" s="4" t="s">
        <v>19</v>
      </c>
      <c r="G7" s="4">
        <v>1.2</v>
      </c>
      <c r="H7" s="4" t="s">
        <v>39</v>
      </c>
      <c r="I7" s="4"/>
      <c r="J7" s="4" t="s">
        <v>40</v>
      </c>
      <c r="K7" s="4" t="s">
        <v>22</v>
      </c>
      <c r="L7" s="4" t="str">
        <f>IFERROR(VLOOKUP(H7,'24-동계 개설교과목'!E:F,2,0),"")</f>
        <v>개설</v>
      </c>
      <c r="M7" s="4">
        <v>18</v>
      </c>
      <c r="N7" s="114"/>
      <c r="O7" s="113"/>
      <c r="P7" s="52"/>
    </row>
    <row r="8" spans="2:16" x14ac:dyDescent="0.3">
      <c r="B8" s="114"/>
      <c r="C8" s="114"/>
      <c r="D8" s="4" t="s">
        <v>41</v>
      </c>
      <c r="E8" s="4">
        <v>3</v>
      </c>
      <c r="F8" s="4">
        <v>1</v>
      </c>
      <c r="G8" s="4">
        <v>2</v>
      </c>
      <c r="H8" s="4" t="s">
        <v>42</v>
      </c>
      <c r="I8" s="4"/>
      <c r="J8" s="4" t="s">
        <v>43</v>
      </c>
      <c r="K8" s="4" t="s">
        <v>22</v>
      </c>
      <c r="L8" s="4" t="str">
        <f>IFERROR(VLOOKUP(H8,'24-동계 개설교과목'!E:F,2,0),"")</f>
        <v>개설</v>
      </c>
      <c r="M8" s="4">
        <v>5</v>
      </c>
      <c r="N8" s="114"/>
      <c r="O8" s="113"/>
      <c r="P8" s="52"/>
    </row>
    <row r="9" spans="2:16" x14ac:dyDescent="0.3">
      <c r="B9" s="114"/>
      <c r="C9" s="114"/>
      <c r="D9" s="4" t="s">
        <v>41</v>
      </c>
      <c r="E9" s="4">
        <v>3</v>
      </c>
      <c r="F9" s="4">
        <v>1</v>
      </c>
      <c r="G9" s="4">
        <v>1</v>
      </c>
      <c r="H9" s="4" t="s">
        <v>44</v>
      </c>
      <c r="I9" s="4"/>
      <c r="J9" s="4" t="s">
        <v>43</v>
      </c>
      <c r="K9" s="4"/>
      <c r="L9" s="4" t="str">
        <f>IFERROR(VLOOKUP(H9,'24-동계 개설교과목'!E:F,2,0),"")</f>
        <v/>
      </c>
      <c r="M9" s="4" t="s">
        <v>29</v>
      </c>
      <c r="N9" s="114"/>
      <c r="O9" s="113"/>
      <c r="P9" s="52"/>
    </row>
    <row r="10" spans="2:16" x14ac:dyDescent="0.3">
      <c r="B10" s="114"/>
      <c r="C10" s="114"/>
      <c r="D10" s="4" t="s">
        <v>41</v>
      </c>
      <c r="E10" s="4">
        <v>3</v>
      </c>
      <c r="F10" s="4">
        <v>2</v>
      </c>
      <c r="G10" s="4">
        <v>2</v>
      </c>
      <c r="H10" s="4" t="s">
        <v>45</v>
      </c>
      <c r="I10" s="4"/>
      <c r="J10" s="4" t="s">
        <v>43</v>
      </c>
      <c r="K10" s="4"/>
      <c r="L10" s="4" t="str">
        <f>IFERROR(VLOOKUP(H10,'24-동계 개설교과목'!E:F,2,0),"")</f>
        <v/>
      </c>
      <c r="M10" s="4" t="s">
        <v>29</v>
      </c>
      <c r="N10" s="114"/>
      <c r="O10" s="113"/>
      <c r="P10" s="52"/>
    </row>
    <row r="11" spans="2:16" x14ac:dyDescent="0.3">
      <c r="B11" s="113" t="s">
        <v>16</v>
      </c>
      <c r="C11" s="113" t="s">
        <v>17</v>
      </c>
      <c r="D11" s="52" t="s">
        <v>18</v>
      </c>
      <c r="E11" s="52">
        <v>3</v>
      </c>
      <c r="F11" s="52" t="s">
        <v>19</v>
      </c>
      <c r="G11" s="52">
        <v>2</v>
      </c>
      <c r="H11" s="52" t="s">
        <v>20</v>
      </c>
      <c r="I11" s="52"/>
      <c r="J11" s="52" t="s">
        <v>21</v>
      </c>
      <c r="K11" s="52" t="s">
        <v>22</v>
      </c>
      <c r="L11" s="52" t="str">
        <f>IFERROR(VLOOKUP(H11,'24-동계 개설교과목'!E:F,2,0),"")</f>
        <v>개설</v>
      </c>
      <c r="M11" s="52">
        <v>10</v>
      </c>
      <c r="N11" s="113" t="s">
        <v>23</v>
      </c>
      <c r="O11" s="114"/>
      <c r="P11" s="4"/>
    </row>
    <row r="12" spans="2:16" x14ac:dyDescent="0.3">
      <c r="B12" s="113"/>
      <c r="C12" s="113"/>
      <c r="D12" s="52" t="s">
        <v>18</v>
      </c>
      <c r="E12" s="52">
        <v>3</v>
      </c>
      <c r="F12" s="52" t="s">
        <v>19</v>
      </c>
      <c r="G12" s="52" t="s">
        <v>24</v>
      </c>
      <c r="H12" s="52" t="s">
        <v>25</v>
      </c>
      <c r="I12" s="52"/>
      <c r="J12" s="52" t="s">
        <v>21</v>
      </c>
      <c r="K12" s="52" t="s">
        <v>22</v>
      </c>
      <c r="L12" s="52" t="str">
        <f>IFERROR(VLOOKUP(H12,'24-동계 개설교과목'!E:F,2,0),"")</f>
        <v>개설</v>
      </c>
      <c r="M12" s="52"/>
      <c r="N12" s="113"/>
      <c r="O12" s="114"/>
      <c r="P12" s="4"/>
    </row>
    <row r="13" spans="2:16" x14ac:dyDescent="0.3">
      <c r="B13" s="113"/>
      <c r="C13" s="113"/>
      <c r="D13" s="52" t="s">
        <v>18</v>
      </c>
      <c r="E13" s="52">
        <v>3</v>
      </c>
      <c r="F13" s="52" t="s">
        <v>19</v>
      </c>
      <c r="G13" s="52" t="s">
        <v>24</v>
      </c>
      <c r="H13" s="52" t="s">
        <v>26</v>
      </c>
      <c r="I13" s="52"/>
      <c r="J13" s="52" t="s">
        <v>21</v>
      </c>
      <c r="K13" s="52" t="s">
        <v>22</v>
      </c>
      <c r="L13" s="52" t="str">
        <f>IFERROR(VLOOKUP(H13,'24-동계 개설교과목'!E:F,2,0),"")</f>
        <v>개설</v>
      </c>
      <c r="M13" s="52"/>
      <c r="N13" s="113"/>
      <c r="O13" s="114"/>
      <c r="P13" s="4"/>
    </row>
    <row r="14" spans="2:16" x14ac:dyDescent="0.3">
      <c r="B14" s="113"/>
      <c r="C14" s="113"/>
      <c r="D14" s="52" t="s">
        <v>18</v>
      </c>
      <c r="E14" s="52">
        <v>3</v>
      </c>
      <c r="F14" s="52" t="s">
        <v>19</v>
      </c>
      <c r="G14" s="52">
        <v>1</v>
      </c>
      <c r="H14" s="52" t="s">
        <v>27</v>
      </c>
      <c r="I14" s="52" t="s">
        <v>28</v>
      </c>
      <c r="J14" s="52" t="s">
        <v>21</v>
      </c>
      <c r="K14" s="52"/>
      <c r="L14" s="52" t="str">
        <f>IFERROR(VLOOKUP(H14,'24-동계 개설교과목'!E:F,2,0),"")</f>
        <v/>
      </c>
      <c r="M14" s="52" t="s">
        <v>29</v>
      </c>
      <c r="N14" s="113"/>
      <c r="O14" s="114"/>
      <c r="P14" s="4"/>
    </row>
    <row r="15" spans="2:16" x14ac:dyDescent="0.3">
      <c r="B15" s="114" t="s">
        <v>16</v>
      </c>
      <c r="C15" s="114" t="s">
        <v>46</v>
      </c>
      <c r="D15" s="4" t="s">
        <v>32</v>
      </c>
      <c r="E15" s="4">
        <v>3</v>
      </c>
      <c r="F15" s="4">
        <v>1</v>
      </c>
      <c r="G15" s="4" t="s">
        <v>33</v>
      </c>
      <c r="H15" s="4" t="s">
        <v>47</v>
      </c>
      <c r="I15" s="4"/>
      <c r="J15" s="4" t="s">
        <v>21</v>
      </c>
      <c r="K15" s="4" t="s">
        <v>22</v>
      </c>
      <c r="L15" s="4" t="str">
        <f>IFERROR(VLOOKUP(H15,'24-동계 개설교과목'!E:F,2,0),"")</f>
        <v>개설</v>
      </c>
      <c r="M15" s="4"/>
      <c r="N15" s="114" t="s">
        <v>23</v>
      </c>
      <c r="O15" s="114"/>
      <c r="P15" s="4" t="s">
        <v>48</v>
      </c>
    </row>
    <row r="16" spans="2:16" x14ac:dyDescent="0.3">
      <c r="B16" s="114"/>
      <c r="C16" s="114"/>
      <c r="D16" s="4" t="s">
        <v>32</v>
      </c>
      <c r="E16" s="4">
        <v>3</v>
      </c>
      <c r="F16" s="4">
        <v>2</v>
      </c>
      <c r="G16" s="4">
        <v>1</v>
      </c>
      <c r="H16" s="4" t="s">
        <v>49</v>
      </c>
      <c r="I16" s="4"/>
      <c r="J16" s="4" t="s">
        <v>21</v>
      </c>
      <c r="K16" s="4"/>
      <c r="L16" s="4" t="str">
        <f>IFERROR(VLOOKUP(H16,'24-동계 개설교과목'!E:F,2,0),"")</f>
        <v/>
      </c>
      <c r="M16" s="4" t="s">
        <v>29</v>
      </c>
      <c r="N16" s="114"/>
      <c r="O16" s="114"/>
      <c r="P16" s="4"/>
    </row>
    <row r="17" spans="2:16" x14ac:dyDescent="0.3">
      <c r="B17" s="114"/>
      <c r="C17" s="114"/>
      <c r="D17" s="4" t="s">
        <v>50</v>
      </c>
      <c r="E17" s="4">
        <v>3</v>
      </c>
      <c r="F17" s="4">
        <v>3</v>
      </c>
      <c r="G17" s="4">
        <v>1</v>
      </c>
      <c r="H17" s="4" t="s">
        <v>51</v>
      </c>
      <c r="I17" s="4"/>
      <c r="J17" s="4" t="s">
        <v>21</v>
      </c>
      <c r="K17" s="4" t="s">
        <v>22</v>
      </c>
      <c r="L17" s="4" t="str">
        <f>IFERROR(VLOOKUP(H17,'24-동계 개설교과목'!E:F,2,0),"")</f>
        <v>개설</v>
      </c>
      <c r="M17" s="4"/>
      <c r="N17" s="114"/>
      <c r="O17" s="114"/>
      <c r="P17" s="4"/>
    </row>
    <row r="18" spans="2:16" x14ac:dyDescent="0.3">
      <c r="B18" s="114"/>
      <c r="C18" s="114"/>
      <c r="D18" s="4" t="s">
        <v>32</v>
      </c>
      <c r="E18" s="4">
        <v>3</v>
      </c>
      <c r="F18" s="4">
        <v>3</v>
      </c>
      <c r="G18" s="4">
        <v>1</v>
      </c>
      <c r="H18" s="4" t="s">
        <v>52</v>
      </c>
      <c r="I18" s="4" t="s">
        <v>28</v>
      </c>
      <c r="J18" s="4" t="s">
        <v>21</v>
      </c>
      <c r="K18" s="4"/>
      <c r="L18" s="4" t="str">
        <f>IFERROR(VLOOKUP(H18,'24-동계 개설교과목'!E:F,2,0),"")</f>
        <v/>
      </c>
      <c r="M18" s="4" t="s">
        <v>29</v>
      </c>
      <c r="N18" s="114"/>
      <c r="O18" s="114"/>
      <c r="P18" s="4"/>
    </row>
    <row r="19" spans="2:16" x14ac:dyDescent="0.3">
      <c r="B19" s="114"/>
      <c r="C19" s="114"/>
      <c r="D19" s="4" t="s">
        <v>53</v>
      </c>
      <c r="E19" s="4">
        <v>3</v>
      </c>
      <c r="F19" s="4"/>
      <c r="G19" s="4"/>
      <c r="H19" s="4" t="s">
        <v>54</v>
      </c>
      <c r="I19" s="4" t="s">
        <v>28</v>
      </c>
      <c r="J19" s="4" t="s">
        <v>21</v>
      </c>
      <c r="K19" s="4"/>
      <c r="L19" s="4" t="str">
        <f>IFERROR(VLOOKUP(H19,'24-동계 개설교과목'!E:F,2,0),"")</f>
        <v/>
      </c>
      <c r="M19" s="4" t="s">
        <v>29</v>
      </c>
      <c r="N19" s="114"/>
      <c r="O19" s="114"/>
      <c r="P19" s="4"/>
    </row>
    <row r="20" spans="2:16" x14ac:dyDescent="0.3">
      <c r="B20" s="114"/>
      <c r="C20" s="114"/>
      <c r="D20" s="4" t="s">
        <v>32</v>
      </c>
      <c r="E20" s="4">
        <v>3</v>
      </c>
      <c r="F20" s="4">
        <v>3</v>
      </c>
      <c r="G20" s="4">
        <v>1.2</v>
      </c>
      <c r="H20" s="4" t="s">
        <v>55</v>
      </c>
      <c r="I20" s="4"/>
      <c r="J20" s="4" t="s">
        <v>21</v>
      </c>
      <c r="K20" s="4"/>
      <c r="L20" s="4" t="str">
        <f>IFERROR(VLOOKUP(H20,'24-동계 개설교과목'!E:F,2,0),"")</f>
        <v/>
      </c>
      <c r="M20" s="4" t="s">
        <v>29</v>
      </c>
      <c r="N20" s="114"/>
      <c r="O20" s="114"/>
      <c r="P20" s="4"/>
    </row>
    <row r="21" spans="2:16" x14ac:dyDescent="0.3">
      <c r="B21" s="113" t="s">
        <v>16</v>
      </c>
      <c r="C21" s="113" t="s">
        <v>56</v>
      </c>
      <c r="D21" s="52" t="s">
        <v>36</v>
      </c>
      <c r="E21" s="52">
        <v>3</v>
      </c>
      <c r="F21" s="52">
        <v>3</v>
      </c>
      <c r="G21" s="52">
        <v>2</v>
      </c>
      <c r="H21" s="52" t="s">
        <v>57</v>
      </c>
      <c r="I21" s="52"/>
      <c r="J21" s="52" t="s">
        <v>21</v>
      </c>
      <c r="K21" s="52"/>
      <c r="L21" s="52" t="str">
        <f>IFERROR(VLOOKUP(H21,'24-동계 개설교과목'!E:F,2,0),"")</f>
        <v/>
      </c>
      <c r="M21" s="52" t="s">
        <v>29</v>
      </c>
      <c r="N21" s="113" t="s">
        <v>23</v>
      </c>
      <c r="O21" s="113"/>
      <c r="P21" s="52"/>
    </row>
    <row r="22" spans="2:16" x14ac:dyDescent="0.3">
      <c r="B22" s="113"/>
      <c r="C22" s="113"/>
      <c r="D22" s="52" t="s">
        <v>36</v>
      </c>
      <c r="E22" s="52">
        <v>3</v>
      </c>
      <c r="F22" s="52">
        <v>2</v>
      </c>
      <c r="G22" s="52">
        <v>1</v>
      </c>
      <c r="H22" s="52" t="s">
        <v>58</v>
      </c>
      <c r="I22" s="52"/>
      <c r="J22" s="52" t="s">
        <v>21</v>
      </c>
      <c r="K22" s="52"/>
      <c r="L22" s="52" t="str">
        <f>IFERROR(VLOOKUP(H22,'24-동계 개설교과목'!E:F,2,0),"")</f>
        <v/>
      </c>
      <c r="M22" s="52" t="s">
        <v>29</v>
      </c>
      <c r="N22" s="113"/>
      <c r="O22" s="113"/>
      <c r="P22" s="52"/>
    </row>
    <row r="23" spans="2:16" x14ac:dyDescent="0.3">
      <c r="B23" s="113"/>
      <c r="C23" s="113"/>
      <c r="D23" s="52" t="s">
        <v>36</v>
      </c>
      <c r="E23" s="52">
        <v>3</v>
      </c>
      <c r="F23" s="52">
        <v>3</v>
      </c>
      <c r="G23" s="52">
        <v>1</v>
      </c>
      <c r="H23" s="52" t="s">
        <v>59</v>
      </c>
      <c r="I23" s="52"/>
      <c r="J23" s="52" t="s">
        <v>21</v>
      </c>
      <c r="K23" s="52"/>
      <c r="L23" s="52" t="str">
        <f>IFERROR(VLOOKUP(H23,'24-동계 개설교과목'!E:F,2,0),"")</f>
        <v/>
      </c>
      <c r="M23" s="52" t="s">
        <v>29</v>
      </c>
      <c r="N23" s="113"/>
      <c r="O23" s="113"/>
      <c r="P23" s="52"/>
    </row>
    <row r="24" spans="2:16" x14ac:dyDescent="0.3">
      <c r="B24" s="113"/>
      <c r="C24" s="113"/>
      <c r="D24" s="52" t="s">
        <v>36</v>
      </c>
      <c r="E24" s="52">
        <v>3</v>
      </c>
      <c r="F24" s="52">
        <v>3</v>
      </c>
      <c r="G24" s="52">
        <v>1</v>
      </c>
      <c r="H24" s="52" t="s">
        <v>60</v>
      </c>
      <c r="I24" s="52"/>
      <c r="J24" s="52" t="s">
        <v>21</v>
      </c>
      <c r="K24" s="52"/>
      <c r="L24" s="52" t="str">
        <f>IFERROR(VLOOKUP(H24,'24-동계 개설교과목'!E:F,2,0),"")</f>
        <v/>
      </c>
      <c r="M24" s="52" t="s">
        <v>29</v>
      </c>
      <c r="N24" s="113"/>
      <c r="O24" s="113"/>
      <c r="P24" s="52"/>
    </row>
    <row r="25" spans="2:16" x14ac:dyDescent="0.3">
      <c r="B25" s="113"/>
      <c r="C25" s="113"/>
      <c r="D25" s="52" t="s">
        <v>36</v>
      </c>
      <c r="E25" s="52">
        <v>3</v>
      </c>
      <c r="F25" s="52">
        <v>3</v>
      </c>
      <c r="G25" s="52">
        <v>2</v>
      </c>
      <c r="H25" s="52" t="s">
        <v>61</v>
      </c>
      <c r="I25" s="52" t="s">
        <v>28</v>
      </c>
      <c r="J25" s="52" t="s">
        <v>21</v>
      </c>
      <c r="K25" s="52"/>
      <c r="L25" s="52" t="str">
        <f>IFERROR(VLOOKUP(H25,'24-동계 개설교과목'!E:F,2,0),"")</f>
        <v>개설</v>
      </c>
      <c r="M25" s="52">
        <v>10</v>
      </c>
      <c r="N25" s="113"/>
      <c r="O25" s="113"/>
      <c r="P25" s="52"/>
    </row>
    <row r="26" spans="2:16" x14ac:dyDescent="0.3">
      <c r="B26" s="113"/>
      <c r="C26" s="113"/>
      <c r="D26" s="52" t="s">
        <v>36</v>
      </c>
      <c r="E26" s="52">
        <v>3</v>
      </c>
      <c r="F26" s="52" t="s">
        <v>62</v>
      </c>
      <c r="G26" s="52" t="s">
        <v>63</v>
      </c>
      <c r="H26" s="52" t="s">
        <v>64</v>
      </c>
      <c r="I26" s="52" t="s">
        <v>28</v>
      </c>
      <c r="J26" s="52" t="s">
        <v>21</v>
      </c>
      <c r="K26" s="52"/>
      <c r="L26" s="52" t="str">
        <f>IFERROR(VLOOKUP(H26,'24-동계 개설교과목'!E:F,2,0),"")</f>
        <v>개설</v>
      </c>
      <c r="M26" s="52">
        <v>58</v>
      </c>
      <c r="N26" s="113"/>
      <c r="O26" s="113"/>
      <c r="P26" s="52"/>
    </row>
    <row r="27" spans="2:16" x14ac:dyDescent="0.3">
      <c r="B27" s="114" t="s">
        <v>16</v>
      </c>
      <c r="C27" s="114" t="s">
        <v>65</v>
      </c>
      <c r="D27" s="4" t="s">
        <v>53</v>
      </c>
      <c r="E27" s="4">
        <v>3</v>
      </c>
      <c r="F27" s="4">
        <v>3</v>
      </c>
      <c r="G27" s="4" t="s">
        <v>63</v>
      </c>
      <c r="H27" s="4" t="s">
        <v>66</v>
      </c>
      <c r="I27" s="4" t="s">
        <v>28</v>
      </c>
      <c r="J27" s="4" t="s">
        <v>21</v>
      </c>
      <c r="K27" s="4"/>
      <c r="L27" s="4" t="str">
        <f>IFERROR(VLOOKUP(H27,'24-동계 개설교과목'!E:F,2,0),"")</f>
        <v>개설</v>
      </c>
      <c r="M27" s="4">
        <v>16</v>
      </c>
      <c r="N27" s="114" t="s">
        <v>23</v>
      </c>
      <c r="O27" s="114"/>
      <c r="P27" s="4"/>
    </row>
    <row r="28" spans="2:16" x14ac:dyDescent="0.3">
      <c r="B28" s="114"/>
      <c r="C28" s="114"/>
      <c r="D28" s="4" t="s">
        <v>53</v>
      </c>
      <c r="E28" s="4">
        <v>3</v>
      </c>
      <c r="F28" s="4">
        <v>3</v>
      </c>
      <c r="G28" s="4" t="s">
        <v>63</v>
      </c>
      <c r="H28" s="4" t="s">
        <v>67</v>
      </c>
      <c r="I28" s="4" t="s">
        <v>28</v>
      </c>
      <c r="J28" s="4" t="s">
        <v>21</v>
      </c>
      <c r="K28" s="4"/>
      <c r="L28" s="4" t="str">
        <f>IFERROR(VLOOKUP(H28,'24-동계 개설교과목'!E:F,2,0),"")</f>
        <v>개설</v>
      </c>
      <c r="M28" s="4">
        <v>16</v>
      </c>
      <c r="N28" s="114"/>
      <c r="O28" s="114"/>
      <c r="P28" s="4"/>
    </row>
    <row r="29" spans="2:16" x14ac:dyDescent="0.3">
      <c r="B29" s="114"/>
      <c r="C29" s="114"/>
      <c r="D29" s="4" t="s">
        <v>53</v>
      </c>
      <c r="E29" s="4">
        <v>3</v>
      </c>
      <c r="F29" s="4">
        <v>3</v>
      </c>
      <c r="G29" s="4" t="s">
        <v>63</v>
      </c>
      <c r="H29" s="4" t="s">
        <v>68</v>
      </c>
      <c r="I29" s="4" t="s">
        <v>28</v>
      </c>
      <c r="J29" s="4" t="s">
        <v>21</v>
      </c>
      <c r="K29" s="4"/>
      <c r="L29" s="4" t="str">
        <f>IFERROR(VLOOKUP(H29,'24-동계 개설교과목'!E:F,2,0),"")</f>
        <v/>
      </c>
      <c r="M29" s="4" t="s">
        <v>29</v>
      </c>
      <c r="N29" s="114"/>
      <c r="O29" s="114"/>
      <c r="P29" s="4"/>
    </row>
    <row r="30" spans="2:16" x14ac:dyDescent="0.3">
      <c r="B30" s="114"/>
      <c r="C30" s="114"/>
      <c r="D30" s="4" t="s">
        <v>53</v>
      </c>
      <c r="E30" s="4">
        <v>3</v>
      </c>
      <c r="F30" s="4">
        <v>3</v>
      </c>
      <c r="G30" s="4" t="s">
        <v>63</v>
      </c>
      <c r="H30" s="4" t="s">
        <v>69</v>
      </c>
      <c r="I30" s="4" t="s">
        <v>28</v>
      </c>
      <c r="J30" s="4" t="s">
        <v>21</v>
      </c>
      <c r="K30" s="4"/>
      <c r="L30" s="4" t="str">
        <f>IFERROR(VLOOKUP(H30,'24-동계 개설교과목'!E:F,2,0),"")</f>
        <v/>
      </c>
      <c r="M30" s="4" t="s">
        <v>29</v>
      </c>
      <c r="N30" s="114"/>
      <c r="O30" s="114"/>
      <c r="P30" s="4"/>
    </row>
    <row r="31" spans="2:16" x14ac:dyDescent="0.3">
      <c r="B31" s="113" t="s">
        <v>16</v>
      </c>
      <c r="C31" s="113" t="s">
        <v>70</v>
      </c>
      <c r="D31" s="52" t="s">
        <v>38</v>
      </c>
      <c r="E31" s="52">
        <v>3</v>
      </c>
      <c r="F31" s="52">
        <v>3</v>
      </c>
      <c r="G31" s="52">
        <v>1</v>
      </c>
      <c r="H31" s="52" t="s">
        <v>71</v>
      </c>
      <c r="I31" s="52"/>
      <c r="J31" s="52" t="s">
        <v>21</v>
      </c>
      <c r="K31" s="52"/>
      <c r="L31" s="52" t="str">
        <f>IFERROR(VLOOKUP(H31,'24-동계 개설교과목'!E:F,2,0),"")</f>
        <v/>
      </c>
      <c r="M31" s="52" t="s">
        <v>29</v>
      </c>
      <c r="N31" s="113" t="s">
        <v>23</v>
      </c>
      <c r="O31" s="113" t="s">
        <v>72</v>
      </c>
      <c r="P31" s="52"/>
    </row>
    <row r="32" spans="2:16" x14ac:dyDescent="0.3">
      <c r="B32" s="113"/>
      <c r="C32" s="113"/>
      <c r="D32" s="52" t="s">
        <v>38</v>
      </c>
      <c r="E32" s="52" t="s">
        <v>19</v>
      </c>
      <c r="F32" s="52">
        <v>2</v>
      </c>
      <c r="G32" s="52" t="s">
        <v>33</v>
      </c>
      <c r="H32" s="52" t="s">
        <v>39</v>
      </c>
      <c r="I32" s="52"/>
      <c r="J32" s="52" t="s">
        <v>40</v>
      </c>
      <c r="K32" s="52"/>
      <c r="L32" s="52" t="str">
        <f>IFERROR(VLOOKUP(H32,'24-동계 개설교과목'!E:F,2,0),"")</f>
        <v>개설</v>
      </c>
      <c r="M32" s="52">
        <v>18</v>
      </c>
      <c r="N32" s="113"/>
      <c r="O32" s="113"/>
      <c r="P32" s="52"/>
    </row>
    <row r="33" spans="2:16" x14ac:dyDescent="0.3">
      <c r="B33" s="113"/>
      <c r="C33" s="113"/>
      <c r="D33" s="52" t="s">
        <v>38</v>
      </c>
      <c r="E33" s="52">
        <v>2</v>
      </c>
      <c r="F33" s="52">
        <v>2</v>
      </c>
      <c r="G33" s="52">
        <v>1</v>
      </c>
      <c r="H33" s="52" t="s">
        <v>73</v>
      </c>
      <c r="I33" s="52"/>
      <c r="J33" s="52" t="s">
        <v>21</v>
      </c>
      <c r="K33" s="52" t="s">
        <v>22</v>
      </c>
      <c r="L33" s="52" t="str">
        <f>IFERROR(VLOOKUP(H33,'24-동계 개설교과목'!E:F,2,0),"")</f>
        <v/>
      </c>
      <c r="M33" s="52" t="s">
        <v>29</v>
      </c>
      <c r="N33" s="113"/>
      <c r="O33" s="113"/>
      <c r="P33" s="52"/>
    </row>
    <row r="34" spans="2:16" x14ac:dyDescent="0.3">
      <c r="B34" s="113"/>
      <c r="C34" s="113"/>
      <c r="D34" s="52" t="s">
        <v>38</v>
      </c>
      <c r="E34" s="52">
        <v>2</v>
      </c>
      <c r="F34" s="52">
        <v>3</v>
      </c>
      <c r="G34" s="52">
        <v>2</v>
      </c>
      <c r="H34" s="52" t="s">
        <v>74</v>
      </c>
      <c r="I34" s="52"/>
      <c r="J34" s="52" t="s">
        <v>21</v>
      </c>
      <c r="K34" s="52"/>
      <c r="L34" s="52" t="str">
        <f>IFERROR(VLOOKUP(H34,'24-동계 개설교과목'!E:F,2,0),"")</f>
        <v>개설</v>
      </c>
      <c r="M34" s="52"/>
      <c r="N34" s="113"/>
      <c r="O34" s="113"/>
      <c r="P34" s="52"/>
    </row>
    <row r="35" spans="2:16" x14ac:dyDescent="0.3">
      <c r="B35" s="113"/>
      <c r="C35" s="113"/>
      <c r="D35" s="52" t="s">
        <v>38</v>
      </c>
      <c r="E35" s="52">
        <v>3</v>
      </c>
      <c r="F35" s="52">
        <v>3</v>
      </c>
      <c r="G35" s="52">
        <v>1</v>
      </c>
      <c r="H35" s="52" t="s">
        <v>75</v>
      </c>
      <c r="I35" s="52" t="s">
        <v>28</v>
      </c>
      <c r="J35" s="52" t="s">
        <v>21</v>
      </c>
      <c r="K35" s="52"/>
      <c r="L35" s="52" t="str">
        <f>IFERROR(VLOOKUP(H35,'24-동계 개설교과목'!E:F,2,0),"")</f>
        <v/>
      </c>
      <c r="M35" s="52" t="s">
        <v>29</v>
      </c>
      <c r="N35" s="113"/>
      <c r="O35" s="113"/>
      <c r="P35" s="52"/>
    </row>
    <row r="36" spans="2:16" x14ac:dyDescent="0.3">
      <c r="B36" s="114" t="s">
        <v>16</v>
      </c>
      <c r="C36" s="114" t="s">
        <v>76</v>
      </c>
      <c r="D36" s="4" t="s">
        <v>41</v>
      </c>
      <c r="E36" s="4">
        <v>3</v>
      </c>
      <c r="F36" s="4">
        <v>4</v>
      </c>
      <c r="G36" s="4">
        <v>2</v>
      </c>
      <c r="H36" s="4" t="s">
        <v>77</v>
      </c>
      <c r="I36" s="4" t="s">
        <v>28</v>
      </c>
      <c r="J36" s="4" t="s">
        <v>43</v>
      </c>
      <c r="K36" s="4"/>
      <c r="L36" s="4" t="str">
        <f>IFERROR(VLOOKUP(H36,'24-동계 개설교과목'!E:F,2,0),"")</f>
        <v/>
      </c>
      <c r="M36" s="4"/>
      <c r="N36" s="114" t="s">
        <v>23</v>
      </c>
      <c r="O36" s="114"/>
      <c r="P36" s="4"/>
    </row>
    <row r="37" spans="2:16" x14ac:dyDescent="0.3">
      <c r="B37" s="113"/>
      <c r="C37" s="113"/>
      <c r="D37" s="4" t="s">
        <v>41</v>
      </c>
      <c r="E37" s="4">
        <v>3</v>
      </c>
      <c r="F37" s="4">
        <v>4</v>
      </c>
      <c r="G37" s="4" t="s">
        <v>63</v>
      </c>
      <c r="H37" s="4" t="s">
        <v>78</v>
      </c>
      <c r="I37" s="4" t="s">
        <v>28</v>
      </c>
      <c r="J37" s="4" t="s">
        <v>43</v>
      </c>
      <c r="K37" s="4"/>
      <c r="L37" s="4" t="str">
        <f>IFERROR(VLOOKUP(H37,'24-동계 개설교과목'!E:F,2,0),"")</f>
        <v>개설</v>
      </c>
      <c r="M37" s="52">
        <v>20</v>
      </c>
      <c r="N37" s="113"/>
      <c r="O37" s="113"/>
      <c r="P37" s="52"/>
    </row>
    <row r="38" spans="2:16" x14ac:dyDescent="0.3">
      <c r="B38" s="114"/>
      <c r="C38" s="114"/>
      <c r="D38" s="4" t="s">
        <v>41</v>
      </c>
      <c r="E38" s="4">
        <v>3</v>
      </c>
      <c r="F38" s="4">
        <v>3</v>
      </c>
      <c r="G38" s="4">
        <v>2</v>
      </c>
      <c r="H38" s="4" t="s">
        <v>79</v>
      </c>
      <c r="I38" s="4"/>
      <c r="J38" s="4" t="s">
        <v>43</v>
      </c>
      <c r="K38" s="4"/>
      <c r="L38" s="4" t="str">
        <f>IFERROR(VLOOKUP(H38,'24-동계 개설교과목'!E:F,2,0),"")</f>
        <v/>
      </c>
      <c r="M38" s="4" t="s">
        <v>29</v>
      </c>
      <c r="N38" s="114"/>
      <c r="O38" s="114"/>
      <c r="P38" s="4"/>
    </row>
    <row r="39" spans="2:16" x14ac:dyDescent="0.3">
      <c r="B39" s="114"/>
      <c r="C39" s="114"/>
      <c r="D39" s="4" t="s">
        <v>41</v>
      </c>
      <c r="E39" s="4">
        <v>3</v>
      </c>
      <c r="F39" s="4">
        <v>3</v>
      </c>
      <c r="G39" s="4">
        <v>2</v>
      </c>
      <c r="H39" s="4" t="s">
        <v>80</v>
      </c>
      <c r="I39" s="4"/>
      <c r="J39" s="4" t="s">
        <v>43</v>
      </c>
      <c r="K39" s="4"/>
      <c r="L39" s="4" t="str">
        <f>IFERROR(VLOOKUP(H39,'24-동계 개설교과목'!E:F,2,0),"")</f>
        <v/>
      </c>
      <c r="M39" s="4" t="s">
        <v>29</v>
      </c>
      <c r="N39" s="114"/>
      <c r="O39" s="114"/>
      <c r="P39" s="4"/>
    </row>
  </sheetData>
  <mergeCells count="28">
    <mergeCell ref="B36:B39"/>
    <mergeCell ref="C36:C39"/>
    <mergeCell ref="N36:N39"/>
    <mergeCell ref="O36:O39"/>
    <mergeCell ref="B27:B30"/>
    <mergeCell ref="C27:C30"/>
    <mergeCell ref="N27:N30"/>
    <mergeCell ref="O27:O30"/>
    <mergeCell ref="B31:B35"/>
    <mergeCell ref="C31:C35"/>
    <mergeCell ref="N31:N35"/>
    <mergeCell ref="O31:O35"/>
    <mergeCell ref="B15:B20"/>
    <mergeCell ref="C15:C20"/>
    <mergeCell ref="N15:N20"/>
    <mergeCell ref="O15:O20"/>
    <mergeCell ref="B21:B26"/>
    <mergeCell ref="C21:C26"/>
    <mergeCell ref="N21:N26"/>
    <mergeCell ref="O21:O26"/>
    <mergeCell ref="B11:B14"/>
    <mergeCell ref="C11:C14"/>
    <mergeCell ref="N11:N14"/>
    <mergeCell ref="O11:O14"/>
    <mergeCell ref="B5:B10"/>
    <mergeCell ref="C5:C10"/>
    <mergeCell ref="N5:N10"/>
    <mergeCell ref="O5:O1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5CAD-AC4A-4745-B7C9-A482B388E8A1}">
  <dimension ref="A1:H8"/>
  <sheetViews>
    <sheetView zoomScale="85" zoomScaleNormal="85" workbookViewId="0">
      <selection activeCell="F21" sqref="F21"/>
    </sheetView>
  </sheetViews>
  <sheetFormatPr defaultRowHeight="16.5" x14ac:dyDescent="0.3"/>
  <cols>
    <col min="1" max="1" width="9" style="50"/>
    <col min="2" max="2" width="15.875" style="50" bestFit="1" customWidth="1"/>
    <col min="3" max="3" width="15.125" style="50" customWidth="1"/>
    <col min="4" max="4" width="21.375" style="50" bestFit="1" customWidth="1"/>
    <col min="5" max="5" width="15.125" style="50" customWidth="1"/>
    <col min="6" max="6" width="9" style="50"/>
    <col min="7" max="7" width="20" style="50" bestFit="1" customWidth="1"/>
    <col min="8" max="8" width="13.75" style="50" bestFit="1" customWidth="1"/>
    <col min="9" max="16384" width="9" style="50"/>
  </cols>
  <sheetData>
    <row r="1" spans="1:8" x14ac:dyDescent="0.3">
      <c r="A1" s="50" t="s">
        <v>88</v>
      </c>
      <c r="B1" s="50" t="s">
        <v>222</v>
      </c>
      <c r="C1" s="50" t="s">
        <v>223</v>
      </c>
      <c r="D1" s="50" t="s">
        <v>224</v>
      </c>
      <c r="E1" s="50" t="s">
        <v>231</v>
      </c>
      <c r="F1" s="50" t="s">
        <v>225</v>
      </c>
      <c r="G1" s="50" t="s">
        <v>228</v>
      </c>
      <c r="H1" s="50" t="s">
        <v>15</v>
      </c>
    </row>
    <row r="2" spans="1:8" x14ac:dyDescent="0.3">
      <c r="A2" s="50" t="s">
        <v>108</v>
      </c>
      <c r="B2" s="50" t="s">
        <v>226</v>
      </c>
      <c r="C2" s="50" t="s">
        <v>227</v>
      </c>
      <c r="D2" s="50" t="s">
        <v>226</v>
      </c>
      <c r="E2" s="50" t="s">
        <v>226</v>
      </c>
    </row>
    <row r="3" spans="1:8" x14ac:dyDescent="0.3">
      <c r="A3" s="50" t="s">
        <v>136</v>
      </c>
      <c r="B3" s="50" t="s">
        <v>226</v>
      </c>
      <c r="D3" s="50" t="s">
        <v>226</v>
      </c>
      <c r="E3" s="50" t="s">
        <v>226</v>
      </c>
    </row>
    <row r="4" spans="1:8" x14ac:dyDescent="0.3">
      <c r="A4" s="50" t="s">
        <v>149</v>
      </c>
      <c r="D4" s="50" t="s">
        <v>226</v>
      </c>
      <c r="E4" s="50" t="s">
        <v>226</v>
      </c>
    </row>
    <row r="5" spans="1:8" x14ac:dyDescent="0.3">
      <c r="A5" s="50" t="s">
        <v>229</v>
      </c>
      <c r="B5" s="50" t="s">
        <v>226</v>
      </c>
      <c r="D5" s="50" t="s">
        <v>230</v>
      </c>
      <c r="E5" s="50" t="s">
        <v>226</v>
      </c>
    </row>
    <row r="6" spans="1:8" x14ac:dyDescent="0.3">
      <c r="A6" s="50" t="s">
        <v>172</v>
      </c>
      <c r="B6" s="50" t="s">
        <v>226</v>
      </c>
      <c r="D6" s="50" t="s">
        <v>233</v>
      </c>
    </row>
    <row r="7" spans="1:8" x14ac:dyDescent="0.3">
      <c r="A7" s="50" t="s">
        <v>197</v>
      </c>
      <c r="B7" s="50" t="s">
        <v>226</v>
      </c>
      <c r="D7" s="50" t="s">
        <v>232</v>
      </c>
    </row>
    <row r="8" spans="1:8" x14ac:dyDescent="0.3">
      <c r="A8" s="50" t="s">
        <v>213</v>
      </c>
      <c r="B8" s="50" t="s">
        <v>226</v>
      </c>
      <c r="D8" s="50" t="s">
        <v>226</v>
      </c>
      <c r="H8" s="50" t="s">
        <v>234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6A77C-9612-4C4F-8288-0C97E5FC1415}">
  <sheetPr>
    <pageSetUpPr fitToPage="1"/>
  </sheetPr>
  <dimension ref="A1:M5"/>
  <sheetViews>
    <sheetView workbookViewId="0">
      <selection activeCell="C26" sqref="C26"/>
    </sheetView>
  </sheetViews>
  <sheetFormatPr defaultRowHeight="16.5" x14ac:dyDescent="0.3"/>
  <cols>
    <col min="1" max="1" width="4.375" bestFit="1" customWidth="1"/>
    <col min="2" max="2" width="9.25" bestFit="1" customWidth="1"/>
    <col min="3" max="3" width="21.375" bestFit="1" customWidth="1"/>
    <col min="4" max="4" width="9.25" bestFit="1" customWidth="1"/>
    <col min="5" max="5" width="28.75" bestFit="1" customWidth="1"/>
    <col min="6" max="6" width="20.25" bestFit="1" customWidth="1"/>
    <col min="7" max="7" width="24.5" bestFit="1" customWidth="1"/>
    <col min="8" max="8" width="22.75" bestFit="1" customWidth="1"/>
    <col min="9" max="9" width="5.25" bestFit="1" customWidth="1"/>
    <col min="10" max="10" width="10.375" bestFit="1" customWidth="1"/>
    <col min="11" max="11" width="5.5" bestFit="1" customWidth="1"/>
    <col min="12" max="13" width="9.25" bestFit="1" customWidth="1"/>
  </cols>
  <sheetData>
    <row r="1" spans="1:13" x14ac:dyDescent="0.3">
      <c r="A1" s="6" t="s">
        <v>84</v>
      </c>
      <c r="B1" s="90" t="s">
        <v>85</v>
      </c>
      <c r="C1" s="90" t="s">
        <v>86</v>
      </c>
      <c r="D1" s="90" t="s">
        <v>87</v>
      </c>
      <c r="E1" s="91" t="s">
        <v>7</v>
      </c>
      <c r="F1" s="92" t="s">
        <v>290</v>
      </c>
      <c r="G1" s="92" t="s">
        <v>310</v>
      </c>
      <c r="H1" s="92" t="s">
        <v>15</v>
      </c>
      <c r="I1" s="7" t="s">
        <v>88</v>
      </c>
      <c r="J1" s="6" t="s">
        <v>89</v>
      </c>
      <c r="K1" s="6" t="s">
        <v>4</v>
      </c>
      <c r="L1" s="6" t="s">
        <v>90</v>
      </c>
      <c r="M1" s="6" t="s">
        <v>91</v>
      </c>
    </row>
    <row r="2" spans="1:13" x14ac:dyDescent="0.3">
      <c r="A2" s="13">
        <v>1</v>
      </c>
      <c r="B2" s="93" t="s">
        <v>172</v>
      </c>
      <c r="C2" s="94" t="s">
        <v>318</v>
      </c>
      <c r="D2" s="99" t="s">
        <v>110</v>
      </c>
      <c r="E2" s="95" t="s">
        <v>174</v>
      </c>
      <c r="F2" s="96" t="s">
        <v>311</v>
      </c>
      <c r="G2" s="96" t="s">
        <v>313</v>
      </c>
      <c r="H2" s="97" t="s">
        <v>319</v>
      </c>
      <c r="I2" s="16" t="s">
        <v>112</v>
      </c>
      <c r="J2" s="42" t="s">
        <v>138</v>
      </c>
      <c r="K2" s="18">
        <v>3</v>
      </c>
      <c r="L2" s="18">
        <v>3</v>
      </c>
      <c r="M2" s="20">
        <v>0</v>
      </c>
    </row>
    <row r="3" spans="1:13" x14ac:dyDescent="0.3">
      <c r="A3" s="13">
        <v>2</v>
      </c>
      <c r="B3" s="93" t="s">
        <v>172</v>
      </c>
      <c r="C3" s="94" t="s">
        <v>320</v>
      </c>
      <c r="D3" s="99" t="s">
        <v>110</v>
      </c>
      <c r="E3" s="95" t="s">
        <v>181</v>
      </c>
      <c r="F3" s="96" t="s">
        <v>312</v>
      </c>
      <c r="G3" s="96" t="s">
        <v>314</v>
      </c>
      <c r="H3" s="97" t="s">
        <v>319</v>
      </c>
      <c r="I3" s="16" t="s">
        <v>112</v>
      </c>
      <c r="J3" s="42" t="s">
        <v>138</v>
      </c>
      <c r="K3" s="18">
        <v>3</v>
      </c>
      <c r="L3" s="18">
        <v>3</v>
      </c>
      <c r="M3" s="20">
        <v>0</v>
      </c>
    </row>
    <row r="4" spans="1:13" x14ac:dyDescent="0.3">
      <c r="A4" s="13">
        <v>3</v>
      </c>
      <c r="B4" s="93" t="s">
        <v>213</v>
      </c>
      <c r="C4" s="95" t="s">
        <v>220</v>
      </c>
      <c r="D4" s="99" t="s">
        <v>110</v>
      </c>
      <c r="E4" s="95" t="s">
        <v>293</v>
      </c>
      <c r="F4" s="98" t="s">
        <v>316</v>
      </c>
      <c r="G4" s="98" t="s">
        <v>317</v>
      </c>
      <c r="H4" s="97" t="s">
        <v>319</v>
      </c>
      <c r="I4" s="16" t="s">
        <v>112</v>
      </c>
      <c r="J4" s="17" t="s">
        <v>113</v>
      </c>
      <c r="K4" s="18">
        <v>3</v>
      </c>
      <c r="L4" s="19">
        <v>3</v>
      </c>
      <c r="M4" s="20">
        <v>0</v>
      </c>
    </row>
    <row r="5" spans="1:13" x14ac:dyDescent="0.3">
      <c r="A5" s="13">
        <v>4</v>
      </c>
      <c r="B5" s="93" t="s">
        <v>197</v>
      </c>
      <c r="C5" s="97" t="s">
        <v>202</v>
      </c>
      <c r="D5" s="99" t="s">
        <v>110</v>
      </c>
      <c r="E5" s="95" t="s">
        <v>203</v>
      </c>
      <c r="F5" s="96" t="s">
        <v>116</v>
      </c>
      <c r="G5" s="96" t="s">
        <v>116</v>
      </c>
      <c r="H5" s="95" t="s">
        <v>321</v>
      </c>
      <c r="I5" s="16" t="s">
        <v>112</v>
      </c>
      <c r="J5" s="42" t="s">
        <v>199</v>
      </c>
      <c r="K5" s="18">
        <v>3</v>
      </c>
      <c r="L5" s="42">
        <v>1.5</v>
      </c>
      <c r="M5" s="42">
        <v>1.5</v>
      </c>
    </row>
  </sheetData>
  <phoneticPr fontId="2" type="noConversion"/>
  <dataValidations count="1">
    <dataValidation type="list" allowBlank="1" showInputMessage="1" showErrorMessage="1" sqref="J4" xr:uid="{628D9594-7C2E-42E3-8AF7-368EDF9D7352}">
      <formula1>"이론, 실습, 이론+실습"</formula1>
    </dataValidation>
  </dataValidations>
  <pageMargins left="0.25" right="0.25" top="0.75" bottom="0.75" header="0.3" footer="0.3"/>
  <pageSetup paperSize="9" scale="72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6F8C-A848-4496-9289-A6A9F9D64A1E}">
  <sheetPr>
    <tabColor rgb="FFFFC000"/>
    <pageSetUpPr fitToPage="1"/>
  </sheetPr>
  <dimension ref="A1:AE82"/>
  <sheetViews>
    <sheetView tabSelected="1" zoomScale="70" zoomScaleNormal="70" workbookViewId="0">
      <pane xSplit="5" ySplit="3" topLeftCell="I12" activePane="bottomRight" state="frozen"/>
      <selection activeCell="L49" sqref="L49"/>
      <selection pane="topRight" activeCell="L49" sqref="L49"/>
      <selection pane="bottomLeft" activeCell="L49" sqref="L49"/>
      <selection pane="bottomRight" activeCell="U40" sqref="U40"/>
    </sheetView>
  </sheetViews>
  <sheetFormatPr defaultRowHeight="16.5" x14ac:dyDescent="0.3"/>
  <cols>
    <col min="1" max="1" width="10.25" customWidth="1"/>
    <col min="2" max="2" width="13.5" bestFit="1" customWidth="1"/>
    <col min="3" max="3" width="33.125" bestFit="1" customWidth="1"/>
    <col min="4" max="4" width="13.5" bestFit="1" customWidth="1"/>
    <col min="5" max="5" width="31.75" style="49" bestFit="1" customWidth="1"/>
    <col min="6" max="6" width="10" style="49" bestFit="1" customWidth="1"/>
    <col min="7" max="7" width="13.5" style="50" bestFit="1" customWidth="1"/>
    <col min="8" max="8" width="10" style="50" bestFit="1" customWidth="1"/>
    <col min="9" max="11" width="13.5" style="50" bestFit="1" customWidth="1"/>
    <col min="12" max="12" width="25.625" style="50" bestFit="1" customWidth="1"/>
    <col min="13" max="13" width="31.75" style="50" bestFit="1" customWidth="1"/>
    <col min="14" max="14" width="28.375" style="50" bestFit="1" customWidth="1"/>
    <col min="15" max="15" width="12.875" style="50" bestFit="1" customWidth="1"/>
    <col min="16" max="16" width="17.375" style="50" hidden="1" customWidth="1"/>
    <col min="17" max="17" width="11.75" bestFit="1" customWidth="1"/>
    <col min="18" max="18" width="15.25" bestFit="1" customWidth="1"/>
    <col min="19" max="19" width="13.75" bestFit="1" customWidth="1"/>
    <col min="20" max="20" width="14.5" bestFit="1" customWidth="1"/>
    <col min="21" max="21" width="9.625" bestFit="1" customWidth="1"/>
    <col min="22" max="22" width="25.625" bestFit="1" customWidth="1"/>
    <col min="23" max="23" width="25.75" bestFit="1" customWidth="1"/>
    <col min="24" max="25" width="9.25" bestFit="1" customWidth="1"/>
    <col min="26" max="27" width="11.25" bestFit="1" customWidth="1"/>
    <col min="28" max="28" width="8.875" bestFit="1" customWidth="1"/>
    <col min="29" max="29" width="9" bestFit="1" customWidth="1"/>
    <col min="30" max="30" width="12.5" hidden="1" customWidth="1"/>
    <col min="31" max="31" width="27.625" hidden="1" customWidth="1"/>
  </cols>
  <sheetData>
    <row r="1" spans="1:31" s="5" customFormat="1" ht="51.75" customHeight="1" x14ac:dyDescent="0.3">
      <c r="A1" s="5" t="s">
        <v>349</v>
      </c>
    </row>
    <row r="2" spans="1:31" ht="29.25" customHeight="1" x14ac:dyDescent="0.3">
      <c r="A2" s="115" t="s">
        <v>81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7"/>
      <c r="U2" s="118" t="s">
        <v>82</v>
      </c>
      <c r="V2" s="118"/>
      <c r="W2" s="115" t="s">
        <v>83</v>
      </c>
      <c r="X2" s="116"/>
      <c r="Y2" s="116"/>
      <c r="Z2" s="116"/>
      <c r="AA2" s="116"/>
      <c r="AB2" s="117"/>
      <c r="AC2" s="119" t="s">
        <v>285</v>
      </c>
    </row>
    <row r="3" spans="1:31" ht="27" x14ac:dyDescent="0.3">
      <c r="A3" s="6" t="s">
        <v>84</v>
      </c>
      <c r="B3" s="6" t="s">
        <v>85</v>
      </c>
      <c r="C3" s="6" t="s">
        <v>86</v>
      </c>
      <c r="D3" s="6" t="s">
        <v>87</v>
      </c>
      <c r="E3" s="7" t="s">
        <v>7</v>
      </c>
      <c r="F3" s="7" t="s">
        <v>88</v>
      </c>
      <c r="G3" s="6" t="s">
        <v>89</v>
      </c>
      <c r="H3" s="6" t="s">
        <v>4</v>
      </c>
      <c r="I3" s="6" t="s">
        <v>90</v>
      </c>
      <c r="J3" s="6" t="s">
        <v>91</v>
      </c>
      <c r="K3" s="8" t="s">
        <v>92</v>
      </c>
      <c r="L3" s="8" t="s">
        <v>290</v>
      </c>
      <c r="M3" s="8" t="s">
        <v>310</v>
      </c>
      <c r="N3" s="9" t="s">
        <v>93</v>
      </c>
      <c r="O3" s="10" t="s">
        <v>94</v>
      </c>
      <c r="P3" s="7" t="s">
        <v>95</v>
      </c>
      <c r="Q3" s="8" t="s">
        <v>96</v>
      </c>
      <c r="R3" s="8" t="s">
        <v>97</v>
      </c>
      <c r="S3" s="8" t="s">
        <v>98</v>
      </c>
      <c r="T3" s="6" t="s">
        <v>99</v>
      </c>
      <c r="U3" s="11" t="s">
        <v>100</v>
      </c>
      <c r="V3" s="11" t="s">
        <v>101</v>
      </c>
      <c r="W3" s="12" t="s">
        <v>102</v>
      </c>
      <c r="X3" s="11" t="s">
        <v>103</v>
      </c>
      <c r="Y3" s="11" t="s">
        <v>104</v>
      </c>
      <c r="Z3" s="11" t="s">
        <v>105</v>
      </c>
      <c r="AA3" s="11" t="s">
        <v>106</v>
      </c>
      <c r="AB3" s="11" t="s">
        <v>107</v>
      </c>
      <c r="AC3" s="119"/>
      <c r="AD3" s="88" t="s">
        <v>292</v>
      </c>
      <c r="AE3" s="88" t="s">
        <v>291</v>
      </c>
    </row>
    <row r="4" spans="1:31" s="30" customFormat="1" ht="33" hidden="1" customHeight="1" x14ac:dyDescent="0.3">
      <c r="A4" s="13">
        <v>1</v>
      </c>
      <c r="B4" s="14" t="s">
        <v>108</v>
      </c>
      <c r="C4" s="14" t="s">
        <v>109</v>
      </c>
      <c r="D4" s="15" t="s">
        <v>110</v>
      </c>
      <c r="E4" s="135" t="s">
        <v>111</v>
      </c>
      <c r="F4" s="16" t="s">
        <v>112</v>
      </c>
      <c r="G4" s="17" t="s">
        <v>113</v>
      </c>
      <c r="H4" s="18">
        <v>3</v>
      </c>
      <c r="I4" s="19">
        <v>3</v>
      </c>
      <c r="J4" s="20">
        <v>0</v>
      </c>
      <c r="K4" s="127" t="s">
        <v>114</v>
      </c>
      <c r="L4" s="100" t="s">
        <v>114</v>
      </c>
      <c r="M4" s="100" t="s">
        <v>294</v>
      </c>
      <c r="N4" s="14" t="s">
        <v>115</v>
      </c>
      <c r="O4" s="21"/>
      <c r="P4" s="22"/>
      <c r="Q4" s="23" t="s">
        <v>116</v>
      </c>
      <c r="R4" s="24" t="s">
        <v>117</v>
      </c>
      <c r="S4" s="25" t="s">
        <v>118</v>
      </c>
      <c r="T4" s="17" t="s">
        <v>119</v>
      </c>
      <c r="U4" s="17" t="s">
        <v>120</v>
      </c>
      <c r="V4" s="26" t="s">
        <v>121</v>
      </c>
      <c r="W4" s="27" t="s">
        <v>122</v>
      </c>
      <c r="X4" s="28"/>
      <c r="Y4" s="28"/>
      <c r="Z4" s="28"/>
      <c r="AA4" s="28"/>
      <c r="AB4" s="28"/>
      <c r="AC4" s="29"/>
      <c r="AD4" s="30" t="str">
        <f>VLOOKUP(E4,[1]취합!$E:$J,6,0)</f>
        <v>RAAA62743</v>
      </c>
      <c r="AE4" s="30" t="str">
        <f>VLOOKUP(AD4,[1]취합!$D:$E,2,0)</f>
        <v>디지털스토리텔링</v>
      </c>
    </row>
    <row r="5" spans="1:31" s="30" customFormat="1" ht="33" hidden="1" customHeight="1" x14ac:dyDescent="0.3">
      <c r="A5" s="13">
        <v>2</v>
      </c>
      <c r="B5" s="14" t="s">
        <v>108</v>
      </c>
      <c r="C5" s="31" t="s">
        <v>123</v>
      </c>
      <c r="D5" s="15" t="s">
        <v>110</v>
      </c>
      <c r="E5" s="136" t="s">
        <v>124</v>
      </c>
      <c r="F5" s="16" t="s">
        <v>112</v>
      </c>
      <c r="G5" s="17" t="s">
        <v>113</v>
      </c>
      <c r="H5" s="18">
        <v>3</v>
      </c>
      <c r="I5" s="19">
        <v>3</v>
      </c>
      <c r="J5" s="20">
        <v>0</v>
      </c>
      <c r="K5" s="127" t="s">
        <v>125</v>
      </c>
      <c r="L5" s="100" t="s">
        <v>125</v>
      </c>
      <c r="M5" s="100" t="s">
        <v>124</v>
      </c>
      <c r="N5" s="14" t="s">
        <v>115</v>
      </c>
      <c r="O5" s="21"/>
      <c r="P5" s="22"/>
      <c r="Q5" s="23" t="s">
        <v>116</v>
      </c>
      <c r="R5" s="24" t="s">
        <v>117</v>
      </c>
      <c r="S5" s="25" t="s">
        <v>118</v>
      </c>
      <c r="T5" s="17" t="s">
        <v>119</v>
      </c>
      <c r="U5" s="17" t="s">
        <v>120</v>
      </c>
      <c r="V5" s="26" t="s">
        <v>121</v>
      </c>
      <c r="W5" s="27" t="s">
        <v>122</v>
      </c>
      <c r="X5" s="28"/>
      <c r="Y5" s="28"/>
      <c r="Z5" s="28"/>
      <c r="AA5" s="28"/>
      <c r="AB5" s="28"/>
      <c r="AC5" s="29"/>
      <c r="AD5" s="30" t="str">
        <f>VLOOKUP(E5,[1]취합!$E:$J,6,0)</f>
        <v>RAAA64898</v>
      </c>
      <c r="AE5" s="30" t="str">
        <f>VLOOKUP(AD5,[1]취합!$D:$E,2,0)</f>
        <v>K-콘텐츠(한류)의이해</v>
      </c>
    </row>
    <row r="6" spans="1:31" ht="33" hidden="1" customHeight="1" x14ac:dyDescent="0.3">
      <c r="A6" s="13">
        <v>3</v>
      </c>
      <c r="B6" s="14" t="s">
        <v>108</v>
      </c>
      <c r="C6" s="31" t="s">
        <v>126</v>
      </c>
      <c r="D6" s="15" t="s">
        <v>110</v>
      </c>
      <c r="E6" s="136" t="s">
        <v>127</v>
      </c>
      <c r="F6" s="16" t="s">
        <v>112</v>
      </c>
      <c r="G6" s="17" t="s">
        <v>113</v>
      </c>
      <c r="H6" s="18">
        <v>3</v>
      </c>
      <c r="I6" s="18">
        <v>3</v>
      </c>
      <c r="J6" s="20">
        <v>0</v>
      </c>
      <c r="K6" s="128" t="s">
        <v>128</v>
      </c>
      <c r="L6" s="101" t="s">
        <v>128</v>
      </c>
      <c r="M6" s="101" t="s">
        <v>127</v>
      </c>
      <c r="N6" s="14" t="s">
        <v>115</v>
      </c>
      <c r="O6" s="32"/>
      <c r="P6" s="22"/>
      <c r="Q6" s="23" t="s">
        <v>116</v>
      </c>
      <c r="R6" s="24" t="s">
        <v>117</v>
      </c>
      <c r="S6" s="25" t="s">
        <v>118</v>
      </c>
      <c r="T6" s="17" t="s">
        <v>119</v>
      </c>
      <c r="U6" s="17" t="s">
        <v>129</v>
      </c>
      <c r="V6" s="33" t="s">
        <v>130</v>
      </c>
      <c r="W6" s="27" t="s">
        <v>122</v>
      </c>
      <c r="X6" s="28"/>
      <c r="Y6" s="28"/>
      <c r="Z6" s="28"/>
      <c r="AA6" s="28"/>
      <c r="AB6" s="28"/>
      <c r="AC6" s="29"/>
      <c r="AD6" s="30" t="str">
        <f>VLOOKUP(E6,[1]취합!$E:$J,6,0)</f>
        <v>RABA05456</v>
      </c>
      <c r="AE6" s="30" t="str">
        <f>VLOOKUP(AD6,[1]취합!$D:$E,2,0)</f>
        <v>영상처리</v>
      </c>
    </row>
    <row r="7" spans="1:31" ht="33" hidden="1" customHeight="1" x14ac:dyDescent="0.3">
      <c r="A7" s="13">
        <v>4</v>
      </c>
      <c r="B7" s="14" t="s">
        <v>108</v>
      </c>
      <c r="C7" s="31" t="s">
        <v>46</v>
      </c>
      <c r="D7" s="15" t="s">
        <v>110</v>
      </c>
      <c r="E7" s="136" t="s">
        <v>131</v>
      </c>
      <c r="F7" s="16" t="s">
        <v>112</v>
      </c>
      <c r="G7" s="17" t="s">
        <v>132</v>
      </c>
      <c r="H7" s="18">
        <v>3</v>
      </c>
      <c r="I7" s="18">
        <v>3</v>
      </c>
      <c r="J7" s="20">
        <v>4</v>
      </c>
      <c r="K7" s="128" t="s">
        <v>133</v>
      </c>
      <c r="L7" s="101" t="s">
        <v>133</v>
      </c>
      <c r="M7" s="101" t="s">
        <v>51</v>
      </c>
      <c r="N7" s="14" t="s">
        <v>115</v>
      </c>
      <c r="O7" s="32"/>
      <c r="P7" s="22"/>
      <c r="Q7" s="23" t="s">
        <v>116</v>
      </c>
      <c r="R7" s="24" t="s">
        <v>117</v>
      </c>
      <c r="S7" s="25" t="s">
        <v>118</v>
      </c>
      <c r="T7" s="17" t="s">
        <v>119</v>
      </c>
      <c r="U7" s="17" t="s">
        <v>134</v>
      </c>
      <c r="V7" s="34" t="s">
        <v>135</v>
      </c>
      <c r="W7" s="27" t="s">
        <v>122</v>
      </c>
      <c r="X7" s="28"/>
      <c r="Y7" s="28"/>
      <c r="Z7" s="28"/>
      <c r="AA7" s="28"/>
      <c r="AB7" s="28"/>
      <c r="AC7" s="29"/>
      <c r="AD7" s="30" t="str">
        <f>VLOOKUP(E7,[1]취합!$E:$J,6,0)</f>
        <v>RABA12207</v>
      </c>
      <c r="AE7" s="30" t="str">
        <f>VLOOKUP(AD7,[1]취합!$D:$E,2,0)</f>
        <v>컴퓨터그래픽스</v>
      </c>
    </row>
    <row r="8" spans="1:31" ht="33" hidden="1" customHeight="1" x14ac:dyDescent="0.3">
      <c r="A8" s="13">
        <v>5</v>
      </c>
      <c r="B8" s="14" t="s">
        <v>136</v>
      </c>
      <c r="C8" s="14" t="s">
        <v>31</v>
      </c>
      <c r="D8" s="15" t="s">
        <v>110</v>
      </c>
      <c r="E8" s="135" t="s">
        <v>137</v>
      </c>
      <c r="F8" s="16" t="s">
        <v>112</v>
      </c>
      <c r="G8" s="35" t="s">
        <v>138</v>
      </c>
      <c r="H8" s="18">
        <v>3</v>
      </c>
      <c r="I8" s="18">
        <v>3</v>
      </c>
      <c r="J8" s="20">
        <v>0</v>
      </c>
      <c r="K8" s="129" t="s">
        <v>347</v>
      </c>
      <c r="L8" s="102" t="s">
        <v>295</v>
      </c>
      <c r="M8" s="102" t="s">
        <v>34</v>
      </c>
      <c r="N8" s="14" t="s">
        <v>139</v>
      </c>
      <c r="O8" s="21">
        <v>200</v>
      </c>
      <c r="P8" s="22">
        <v>5</v>
      </c>
      <c r="Q8" s="36" t="s">
        <v>116</v>
      </c>
      <c r="R8" s="25" t="s">
        <v>117</v>
      </c>
      <c r="S8" s="25" t="s">
        <v>118</v>
      </c>
      <c r="T8" s="17" t="s">
        <v>119</v>
      </c>
      <c r="U8" s="17" t="s">
        <v>140</v>
      </c>
      <c r="V8" s="37" t="s">
        <v>141</v>
      </c>
      <c r="W8" s="27" t="s">
        <v>122</v>
      </c>
      <c r="X8" s="38"/>
      <c r="Y8" s="38"/>
      <c r="Z8" s="38"/>
      <c r="AA8" s="38"/>
      <c r="AB8" s="38"/>
      <c r="AC8" s="39"/>
      <c r="AD8" s="30" t="str">
        <f>VLOOKUP(E8,[1]취합!$E:$J,6,0)</f>
        <v>RABA65191</v>
      </c>
      <c r="AE8" s="30" t="str">
        <f>VLOOKUP(AD8,[1]취합!$D:$E,2,0)</f>
        <v>실감미디어컴퓨팅기초</v>
      </c>
    </row>
    <row r="9" spans="1:31" ht="33" hidden="1" customHeight="1" x14ac:dyDescent="0.3">
      <c r="A9" s="13">
        <v>6</v>
      </c>
      <c r="B9" s="14" t="s">
        <v>136</v>
      </c>
      <c r="C9" s="14" t="s">
        <v>46</v>
      </c>
      <c r="D9" s="15" t="s">
        <v>110</v>
      </c>
      <c r="E9" s="135" t="s">
        <v>142</v>
      </c>
      <c r="F9" s="16" t="s">
        <v>112</v>
      </c>
      <c r="G9" s="35" t="s">
        <v>138</v>
      </c>
      <c r="H9" s="18">
        <v>3</v>
      </c>
      <c r="I9" s="18">
        <v>3</v>
      </c>
      <c r="J9" s="20">
        <v>0</v>
      </c>
      <c r="K9" s="129" t="s">
        <v>348</v>
      </c>
      <c r="L9" s="102" t="s">
        <v>296</v>
      </c>
      <c r="M9" s="102" t="s">
        <v>47</v>
      </c>
      <c r="N9" s="14" t="s">
        <v>139</v>
      </c>
      <c r="O9" s="21" t="s">
        <v>143</v>
      </c>
      <c r="P9" s="22"/>
      <c r="Q9" s="40"/>
      <c r="R9" s="25" t="s">
        <v>144</v>
      </c>
      <c r="S9" s="25" t="s">
        <v>145</v>
      </c>
      <c r="T9" s="35" t="s">
        <v>143</v>
      </c>
      <c r="U9" s="35" t="s">
        <v>146</v>
      </c>
      <c r="V9" s="41" t="s">
        <v>147</v>
      </c>
      <c r="W9" s="32" t="s">
        <v>148</v>
      </c>
      <c r="X9" s="38"/>
      <c r="Y9" s="38"/>
      <c r="Z9" s="38"/>
      <c r="AA9" s="38"/>
      <c r="AB9" s="38"/>
      <c r="AC9" s="39"/>
      <c r="AD9" s="30" t="str">
        <f>VLOOKUP(E9,[1]취합!$E:$J,6,0)</f>
        <v>RABA11792</v>
      </c>
      <c r="AE9" s="30" t="str">
        <f>VLOOKUP(AD9,[1]취합!$D:$E,2,0)</f>
        <v>객체지향프로그래밍</v>
      </c>
    </row>
    <row r="10" spans="1:31" ht="33" hidden="1" customHeight="1" x14ac:dyDescent="0.3">
      <c r="A10" s="13">
        <v>7</v>
      </c>
      <c r="B10" s="14" t="s">
        <v>149</v>
      </c>
      <c r="C10" s="42" t="s">
        <v>65</v>
      </c>
      <c r="D10" s="15" t="s">
        <v>110</v>
      </c>
      <c r="E10" s="132" t="s">
        <v>150</v>
      </c>
      <c r="F10" s="16" t="s">
        <v>112</v>
      </c>
      <c r="G10" s="42" t="s">
        <v>138</v>
      </c>
      <c r="H10" s="43">
        <v>3</v>
      </c>
      <c r="I10" s="43">
        <v>3</v>
      </c>
      <c r="J10" s="43">
        <v>0</v>
      </c>
      <c r="K10" s="130">
        <v>43457</v>
      </c>
      <c r="L10" s="77" t="s">
        <v>297</v>
      </c>
      <c r="M10" s="77" t="s">
        <v>66</v>
      </c>
      <c r="N10" s="42" t="s">
        <v>151</v>
      </c>
      <c r="O10" s="42" t="s">
        <v>346</v>
      </c>
      <c r="P10" s="22">
        <v>16</v>
      </c>
      <c r="Q10" s="24" t="s">
        <v>116</v>
      </c>
      <c r="R10" s="42" t="s">
        <v>116</v>
      </c>
      <c r="S10" s="42" t="s">
        <v>116</v>
      </c>
      <c r="T10" s="42" t="s">
        <v>116</v>
      </c>
      <c r="U10" s="42" t="s">
        <v>116</v>
      </c>
      <c r="V10" s="42" t="s">
        <v>116</v>
      </c>
      <c r="W10" s="27" t="s">
        <v>152</v>
      </c>
      <c r="X10" s="28"/>
      <c r="Y10" s="28"/>
      <c r="Z10" s="28"/>
      <c r="AA10" s="28"/>
      <c r="AB10" s="28"/>
      <c r="AC10" s="29"/>
      <c r="AD10" s="30" t="str">
        <f>VLOOKUP(E10,[1]취합!$E:$J,6,0)</f>
        <v>RABA65218</v>
      </c>
      <c r="AE10" s="30" t="str">
        <f>VLOOKUP(AD10,[1]취합!$D:$E,2,0)</f>
        <v>글로벌학제간프로젝트기획</v>
      </c>
    </row>
    <row r="11" spans="1:31" ht="33" hidden="1" customHeight="1" x14ac:dyDescent="0.3">
      <c r="A11" s="13">
        <v>8</v>
      </c>
      <c r="B11" s="14" t="s">
        <v>149</v>
      </c>
      <c r="C11" s="42" t="s">
        <v>65</v>
      </c>
      <c r="D11" s="15" t="s">
        <v>110</v>
      </c>
      <c r="E11" s="132" t="s">
        <v>153</v>
      </c>
      <c r="F11" s="16" t="s">
        <v>112</v>
      </c>
      <c r="G11" s="42" t="s">
        <v>138</v>
      </c>
      <c r="H11" s="43">
        <v>3</v>
      </c>
      <c r="I11" s="43">
        <v>3</v>
      </c>
      <c r="J11" s="43">
        <v>0</v>
      </c>
      <c r="K11" s="130">
        <v>43458</v>
      </c>
      <c r="L11" s="77" t="s">
        <v>298</v>
      </c>
      <c r="M11" s="77" t="s">
        <v>67</v>
      </c>
      <c r="N11" s="42" t="s">
        <v>151</v>
      </c>
      <c r="O11" s="42" t="s">
        <v>346</v>
      </c>
      <c r="P11" s="22">
        <v>16</v>
      </c>
      <c r="Q11" s="24" t="s">
        <v>116</v>
      </c>
      <c r="R11" s="42" t="s">
        <v>116</v>
      </c>
      <c r="S11" s="42" t="s">
        <v>116</v>
      </c>
      <c r="T11" s="42" t="s">
        <v>116</v>
      </c>
      <c r="U11" s="42" t="s">
        <v>116</v>
      </c>
      <c r="V11" s="42" t="s">
        <v>116</v>
      </c>
      <c r="W11" s="27" t="s">
        <v>152</v>
      </c>
      <c r="X11" s="28"/>
      <c r="Y11" s="28"/>
      <c r="Z11" s="28"/>
      <c r="AA11" s="28"/>
      <c r="AB11" s="28"/>
      <c r="AC11" s="29"/>
      <c r="AD11" s="30" t="str">
        <f>VLOOKUP(E11,[1]취합!$E:$J,6,0)</f>
        <v>RABA65219</v>
      </c>
      <c r="AE11" s="30" t="str">
        <f>VLOOKUP(AD11,[1]취합!$D:$E,2,0)</f>
        <v>글로벌학제간융합프로젝트</v>
      </c>
    </row>
    <row r="12" spans="1:31" s="110" customFormat="1" ht="33" customHeight="1" x14ac:dyDescent="0.3">
      <c r="A12" s="13">
        <v>9</v>
      </c>
      <c r="B12" s="16" t="s">
        <v>149</v>
      </c>
      <c r="C12" s="45" t="s">
        <v>339</v>
      </c>
      <c r="D12" s="15" t="s">
        <v>335</v>
      </c>
      <c r="E12" s="137" t="s">
        <v>337</v>
      </c>
      <c r="F12" s="16" t="s">
        <v>338</v>
      </c>
      <c r="G12" s="17" t="s">
        <v>132</v>
      </c>
      <c r="H12" s="109">
        <v>3</v>
      </c>
      <c r="I12" s="109">
        <v>1.5</v>
      </c>
      <c r="J12" s="109">
        <v>1.5</v>
      </c>
      <c r="K12" s="131">
        <v>45780</v>
      </c>
      <c r="L12" s="112" t="s">
        <v>340</v>
      </c>
      <c r="M12" s="112" t="s">
        <v>336</v>
      </c>
      <c r="N12" s="45" t="s">
        <v>116</v>
      </c>
      <c r="O12" s="45">
        <v>30</v>
      </c>
      <c r="P12" s="22"/>
      <c r="Q12" s="24"/>
      <c r="R12" s="28" t="s">
        <v>343</v>
      </c>
      <c r="S12" s="25" t="s">
        <v>344</v>
      </c>
      <c r="T12" s="28" t="s">
        <v>345</v>
      </c>
      <c r="U12" s="28" t="s">
        <v>341</v>
      </c>
      <c r="V12" s="28"/>
      <c r="W12" s="27" t="s">
        <v>152</v>
      </c>
      <c r="X12" s="28"/>
      <c r="Y12" s="28"/>
      <c r="Z12" s="28"/>
      <c r="AA12" s="28"/>
      <c r="AB12" s="42" t="s">
        <v>8</v>
      </c>
      <c r="AC12" s="77" t="s">
        <v>284</v>
      </c>
      <c r="AD12" s="30" t="str">
        <f>VLOOKUP(E12,[1]취합!$E:$J,6,0)</f>
        <v>RAAA64876</v>
      </c>
      <c r="AE12" s="30" t="str">
        <f>VLOOKUP(AD12,[1]취합!$D:$E,2,0)</f>
        <v>로컬콘텐츠실감미디어PBL</v>
      </c>
    </row>
    <row r="13" spans="1:31" s="110" customFormat="1" ht="33" customHeight="1" x14ac:dyDescent="0.3">
      <c r="A13" s="13">
        <v>10</v>
      </c>
      <c r="B13" s="16" t="s">
        <v>149</v>
      </c>
      <c r="C13" s="108" t="s">
        <v>327</v>
      </c>
      <c r="D13" s="15" t="s">
        <v>110</v>
      </c>
      <c r="E13" s="137" t="s">
        <v>328</v>
      </c>
      <c r="F13" s="16" t="s">
        <v>112</v>
      </c>
      <c r="G13" s="45" t="s">
        <v>138</v>
      </c>
      <c r="H13" s="109">
        <v>3</v>
      </c>
      <c r="I13" s="109">
        <v>3</v>
      </c>
      <c r="J13" s="109">
        <v>0</v>
      </c>
      <c r="K13" s="131">
        <v>36798</v>
      </c>
      <c r="L13" s="112" t="s">
        <v>333</v>
      </c>
      <c r="M13" s="112" t="s">
        <v>334</v>
      </c>
      <c r="N13" s="108" t="s">
        <v>327</v>
      </c>
      <c r="O13" s="21">
        <v>200</v>
      </c>
      <c r="P13" s="45"/>
      <c r="Q13" s="111"/>
      <c r="R13" s="45" t="s">
        <v>329</v>
      </c>
      <c r="S13" s="45" t="s">
        <v>330</v>
      </c>
      <c r="T13" s="17" t="s">
        <v>119</v>
      </c>
      <c r="U13" s="28" t="s">
        <v>331</v>
      </c>
      <c r="V13" s="45" t="s">
        <v>332</v>
      </c>
      <c r="W13" s="27" t="s">
        <v>122</v>
      </c>
      <c r="X13" s="45"/>
      <c r="Y13" s="45"/>
      <c r="Z13" s="45"/>
      <c r="AA13" s="45"/>
      <c r="AB13" s="45"/>
      <c r="AC13" s="29"/>
      <c r="AD13" s="30" t="str">
        <f>VLOOKUP(E13,[1]취합!$E:$J,6,0)</f>
        <v>RAAA65222</v>
      </c>
      <c r="AE13" s="30" t="str">
        <f>VLOOKUP(AD13,[1]취합!$D:$E,2,0)</f>
        <v>미디어콘텐츠트렌드분석</v>
      </c>
    </row>
    <row r="14" spans="1:31" ht="33" hidden="1" customHeight="1" x14ac:dyDescent="0.3">
      <c r="A14" s="13">
        <v>11</v>
      </c>
      <c r="B14" s="14" t="s">
        <v>154</v>
      </c>
      <c r="C14" s="31" t="s">
        <v>155</v>
      </c>
      <c r="D14" s="15" t="s">
        <v>110</v>
      </c>
      <c r="E14" s="136" t="s">
        <v>156</v>
      </c>
      <c r="F14" s="16" t="s">
        <v>112</v>
      </c>
      <c r="G14" s="17" t="s">
        <v>113</v>
      </c>
      <c r="H14" s="18">
        <v>3</v>
      </c>
      <c r="I14" s="18">
        <v>3</v>
      </c>
      <c r="J14" s="20">
        <v>0</v>
      </c>
      <c r="K14" s="128" t="s">
        <v>157</v>
      </c>
      <c r="L14" s="101" t="s">
        <v>299</v>
      </c>
      <c r="M14" s="101" t="s">
        <v>20</v>
      </c>
      <c r="N14" s="14" t="s">
        <v>158</v>
      </c>
      <c r="O14" s="32">
        <v>500</v>
      </c>
      <c r="P14" s="22">
        <v>10</v>
      </c>
      <c r="Q14" s="23" t="s">
        <v>116</v>
      </c>
      <c r="R14" s="24" t="s">
        <v>159</v>
      </c>
      <c r="S14" s="25" t="s">
        <v>160</v>
      </c>
      <c r="T14" s="17" t="s">
        <v>119</v>
      </c>
      <c r="U14" s="17" t="s">
        <v>161</v>
      </c>
      <c r="V14" s="42" t="s">
        <v>162</v>
      </c>
      <c r="W14" s="27" t="s">
        <v>122</v>
      </c>
      <c r="X14" s="28"/>
      <c r="Y14" s="28"/>
      <c r="Z14" s="28"/>
      <c r="AA14" s="28"/>
      <c r="AB14" s="28"/>
      <c r="AC14" s="29"/>
      <c r="AD14" s="30" t="str">
        <f>VLOOKUP(E14,[1]취합!$E:$J,6,0)</f>
        <v>RAAA64859</v>
      </c>
      <c r="AE14" s="30" t="str">
        <f>VLOOKUP(AD14,[1]취합!$D:$E,2,0)</f>
        <v>메타버스크리에이터세미나</v>
      </c>
    </row>
    <row r="15" spans="1:31" ht="33" hidden="1" customHeight="1" x14ac:dyDescent="0.3">
      <c r="A15" s="13">
        <v>12</v>
      </c>
      <c r="B15" s="14" t="s">
        <v>154</v>
      </c>
      <c r="C15" s="31" t="s">
        <v>155</v>
      </c>
      <c r="D15" s="15" t="s">
        <v>110</v>
      </c>
      <c r="E15" s="136" t="s">
        <v>163</v>
      </c>
      <c r="F15" s="16" t="s">
        <v>112</v>
      </c>
      <c r="G15" s="17" t="s">
        <v>132</v>
      </c>
      <c r="H15" s="18">
        <v>3</v>
      </c>
      <c r="I15" s="18">
        <v>2</v>
      </c>
      <c r="J15" s="20">
        <v>1</v>
      </c>
      <c r="K15" s="128" t="s">
        <v>164</v>
      </c>
      <c r="L15" s="101" t="s">
        <v>300</v>
      </c>
      <c r="M15" s="101" t="s">
        <v>25</v>
      </c>
      <c r="N15" s="14" t="s">
        <v>158</v>
      </c>
      <c r="O15" s="32">
        <v>30</v>
      </c>
      <c r="P15" s="22"/>
      <c r="Q15" s="23" t="s">
        <v>116</v>
      </c>
      <c r="R15" s="24" t="s">
        <v>159</v>
      </c>
      <c r="S15" s="25" t="s">
        <v>160</v>
      </c>
      <c r="T15" s="17" t="s">
        <v>119</v>
      </c>
      <c r="U15" s="17" t="s">
        <v>165</v>
      </c>
      <c r="V15" s="42" t="s">
        <v>166</v>
      </c>
      <c r="W15" s="27" t="s">
        <v>167</v>
      </c>
      <c r="X15" s="28"/>
      <c r="Y15" s="28"/>
      <c r="Z15" s="28"/>
      <c r="AA15" s="28"/>
      <c r="AB15" s="28"/>
      <c r="AC15" s="29"/>
      <c r="AD15" s="30" t="str">
        <f>VLOOKUP(E15,[1]취합!$E:$J,6,0)</f>
        <v>RAAA65187</v>
      </c>
      <c r="AE15" s="30" t="str">
        <f>VLOOKUP(AD15,[1]취합!$D:$E,2,0)</f>
        <v>메타버스3D디자인</v>
      </c>
    </row>
    <row r="16" spans="1:31" ht="33" hidden="1" customHeight="1" x14ac:dyDescent="0.3">
      <c r="A16" s="13">
        <v>13</v>
      </c>
      <c r="B16" s="14" t="s">
        <v>154</v>
      </c>
      <c r="C16" s="31" t="s">
        <v>155</v>
      </c>
      <c r="D16" s="15" t="s">
        <v>110</v>
      </c>
      <c r="E16" s="136" t="s">
        <v>168</v>
      </c>
      <c r="F16" s="16" t="s">
        <v>112</v>
      </c>
      <c r="G16" s="17" t="s">
        <v>132</v>
      </c>
      <c r="H16" s="18">
        <v>3</v>
      </c>
      <c r="I16" s="18">
        <v>2</v>
      </c>
      <c r="J16" s="20">
        <v>1</v>
      </c>
      <c r="K16" s="128" t="s">
        <v>169</v>
      </c>
      <c r="L16" s="101" t="s">
        <v>301</v>
      </c>
      <c r="M16" s="101" t="s">
        <v>26</v>
      </c>
      <c r="N16" s="14" t="s">
        <v>158</v>
      </c>
      <c r="O16" s="32">
        <v>30</v>
      </c>
      <c r="P16" s="22"/>
      <c r="Q16" s="23" t="s">
        <v>116</v>
      </c>
      <c r="R16" s="24" t="s">
        <v>159</v>
      </c>
      <c r="S16" s="25" t="s">
        <v>160</v>
      </c>
      <c r="T16" s="17" t="s">
        <v>119</v>
      </c>
      <c r="U16" s="17" t="s">
        <v>170</v>
      </c>
      <c r="V16" s="42" t="s">
        <v>171</v>
      </c>
      <c r="W16" s="27" t="s">
        <v>167</v>
      </c>
      <c r="X16" s="28"/>
      <c r="Y16" s="28"/>
      <c r="Z16" s="28"/>
      <c r="AA16" s="28"/>
      <c r="AB16" s="28"/>
      <c r="AC16" s="29"/>
      <c r="AD16" s="30" t="str">
        <f>VLOOKUP(E16,[1]취합!$E:$J,6,0)</f>
        <v>RAAA64860</v>
      </c>
      <c r="AE16" s="30" t="str">
        <f>VLOOKUP(AD16,[1]취합!$D:$E,2,0)</f>
        <v>메타버스예술작품전시</v>
      </c>
    </row>
    <row r="17" spans="1:31" ht="52.5" customHeight="1" x14ac:dyDescent="0.3">
      <c r="A17" s="13">
        <v>14</v>
      </c>
      <c r="B17" s="14" t="s">
        <v>172</v>
      </c>
      <c r="C17" s="44" t="s">
        <v>173</v>
      </c>
      <c r="D17" s="15" t="s">
        <v>110</v>
      </c>
      <c r="E17" s="132" t="s">
        <v>174</v>
      </c>
      <c r="F17" s="16" t="s">
        <v>112</v>
      </c>
      <c r="G17" s="42" t="s">
        <v>138</v>
      </c>
      <c r="H17" s="18">
        <v>3</v>
      </c>
      <c r="I17" s="18">
        <v>3</v>
      </c>
      <c r="J17" s="20">
        <v>0</v>
      </c>
      <c r="K17" s="130" t="s">
        <v>175</v>
      </c>
      <c r="L17" s="77" t="s">
        <v>311</v>
      </c>
      <c r="M17" s="51" t="s">
        <v>313</v>
      </c>
      <c r="N17" s="42" t="s">
        <v>176</v>
      </c>
      <c r="O17" s="42">
        <v>300</v>
      </c>
      <c r="P17" s="22">
        <v>18</v>
      </c>
      <c r="Q17" s="23" t="s">
        <v>116</v>
      </c>
      <c r="R17" s="24" t="s">
        <v>117</v>
      </c>
      <c r="S17" s="25" t="s">
        <v>177</v>
      </c>
      <c r="T17" s="17" t="s">
        <v>119</v>
      </c>
      <c r="U17" s="17" t="s">
        <v>178</v>
      </c>
      <c r="V17" s="42" t="s">
        <v>179</v>
      </c>
      <c r="W17" s="27" t="s">
        <v>122</v>
      </c>
      <c r="X17" s="28"/>
      <c r="Y17" s="28"/>
      <c r="Z17" s="28"/>
      <c r="AA17" s="28"/>
      <c r="AB17" s="28"/>
      <c r="AC17" s="29"/>
      <c r="AD17" s="30" t="e">
        <f>VLOOKUP(E17,[1]취합!$E:$J,6,0)</f>
        <v>#N/A</v>
      </c>
      <c r="AE17" s="30" t="e">
        <f>VLOOKUP(AD17,[1]취합!$D:$E,2,0)</f>
        <v>#N/A</v>
      </c>
    </row>
    <row r="18" spans="1:31" ht="33" customHeight="1" x14ac:dyDescent="0.3">
      <c r="A18" s="13">
        <v>15</v>
      </c>
      <c r="B18" s="14" t="s">
        <v>172</v>
      </c>
      <c r="C18" s="44" t="s">
        <v>180</v>
      </c>
      <c r="D18" s="15" t="s">
        <v>110</v>
      </c>
      <c r="E18" s="132" t="s">
        <v>181</v>
      </c>
      <c r="F18" s="16" t="s">
        <v>112</v>
      </c>
      <c r="G18" s="42" t="s">
        <v>138</v>
      </c>
      <c r="H18" s="18">
        <v>3</v>
      </c>
      <c r="I18" s="18">
        <v>3</v>
      </c>
      <c r="J18" s="20">
        <v>0</v>
      </c>
      <c r="K18" s="130" t="s">
        <v>182</v>
      </c>
      <c r="L18" s="77" t="s">
        <v>312</v>
      </c>
      <c r="M18" s="51" t="s">
        <v>314</v>
      </c>
      <c r="N18" s="42" t="s">
        <v>176</v>
      </c>
      <c r="O18" s="42">
        <v>300</v>
      </c>
      <c r="P18" s="22">
        <v>2</v>
      </c>
      <c r="Q18" s="23" t="s">
        <v>116</v>
      </c>
      <c r="R18" s="24" t="s">
        <v>117</v>
      </c>
      <c r="S18" s="25" t="s">
        <v>177</v>
      </c>
      <c r="T18" s="17" t="s">
        <v>119</v>
      </c>
      <c r="U18" s="17" t="s">
        <v>183</v>
      </c>
      <c r="V18" s="42" t="s">
        <v>184</v>
      </c>
      <c r="W18" s="27" t="s">
        <v>122</v>
      </c>
      <c r="X18" s="28"/>
      <c r="Y18" s="28"/>
      <c r="Z18" s="28"/>
      <c r="AA18" s="28"/>
      <c r="AB18" s="28"/>
      <c r="AC18" s="29"/>
      <c r="AD18" s="30" t="e">
        <f>VLOOKUP(E18,[1]취합!$E:$J,6,0)</f>
        <v>#N/A</v>
      </c>
      <c r="AE18" s="30" t="e">
        <f>VLOOKUP(AD18,[1]취합!$D:$E,2,0)</f>
        <v>#N/A</v>
      </c>
    </row>
    <row r="19" spans="1:31" ht="33" customHeight="1" x14ac:dyDescent="0.3">
      <c r="A19" s="13">
        <v>16</v>
      </c>
      <c r="B19" s="14" t="s">
        <v>172</v>
      </c>
      <c r="C19" s="44" t="s">
        <v>185</v>
      </c>
      <c r="D19" s="15" t="s">
        <v>110</v>
      </c>
      <c r="E19" s="132" t="s">
        <v>186</v>
      </c>
      <c r="F19" s="16" t="s">
        <v>112</v>
      </c>
      <c r="G19" s="42" t="s">
        <v>187</v>
      </c>
      <c r="H19" s="18">
        <v>3</v>
      </c>
      <c r="I19" s="18">
        <v>2</v>
      </c>
      <c r="J19" s="20">
        <v>2</v>
      </c>
      <c r="K19" s="130" t="s">
        <v>188</v>
      </c>
      <c r="L19" s="77" t="s">
        <v>302</v>
      </c>
      <c r="M19" s="77" t="s">
        <v>303</v>
      </c>
      <c r="N19" s="42" t="s">
        <v>189</v>
      </c>
      <c r="O19" s="42">
        <v>50</v>
      </c>
      <c r="P19" s="22"/>
      <c r="Q19" s="23" t="s">
        <v>116</v>
      </c>
      <c r="R19" s="24" t="s">
        <v>117</v>
      </c>
      <c r="S19" s="25" t="s">
        <v>177</v>
      </c>
      <c r="T19" s="17" t="s">
        <v>350</v>
      </c>
      <c r="U19" s="17" t="s">
        <v>190</v>
      </c>
      <c r="V19" s="42" t="s">
        <v>191</v>
      </c>
      <c r="W19" s="27" t="s">
        <v>342</v>
      </c>
      <c r="X19" s="28"/>
      <c r="Y19" s="28"/>
      <c r="Z19" s="28"/>
      <c r="AA19" s="28"/>
      <c r="AB19" s="28"/>
      <c r="AC19" s="29"/>
      <c r="AD19" s="30" t="str">
        <f>VLOOKUP(E19,[1]취합!$E:$J,6,0)</f>
        <v>RAAA64905</v>
      </c>
      <c r="AE19" s="30" t="str">
        <f>VLOOKUP(AD19,[1]취합!$D:$E,2,0)</f>
        <v>AR/VR프로젝트</v>
      </c>
    </row>
    <row r="20" spans="1:31" ht="33" customHeight="1" x14ac:dyDescent="0.3">
      <c r="A20" s="13">
        <v>17</v>
      </c>
      <c r="B20" s="14" t="s">
        <v>172</v>
      </c>
      <c r="C20" s="44" t="s">
        <v>70</v>
      </c>
      <c r="D20" s="15" t="s">
        <v>110</v>
      </c>
      <c r="E20" s="132" t="s">
        <v>192</v>
      </c>
      <c r="F20" s="16" t="s">
        <v>112</v>
      </c>
      <c r="G20" s="42" t="s">
        <v>187</v>
      </c>
      <c r="H20" s="18">
        <v>3</v>
      </c>
      <c r="I20" s="18">
        <v>3</v>
      </c>
      <c r="J20" s="20">
        <v>0</v>
      </c>
      <c r="K20" s="130" t="s">
        <v>193</v>
      </c>
      <c r="L20" s="77" t="s">
        <v>304</v>
      </c>
      <c r="M20" s="77" t="s">
        <v>74</v>
      </c>
      <c r="N20" s="42" t="s">
        <v>194</v>
      </c>
      <c r="O20" s="42">
        <v>50</v>
      </c>
      <c r="P20" s="22"/>
      <c r="Q20" s="23" t="s">
        <v>116</v>
      </c>
      <c r="R20" s="24" t="s">
        <v>117</v>
      </c>
      <c r="S20" s="25" t="s">
        <v>177</v>
      </c>
      <c r="T20" s="17" t="s">
        <v>351</v>
      </c>
      <c r="U20" s="17" t="s">
        <v>195</v>
      </c>
      <c r="V20" s="42" t="s">
        <v>196</v>
      </c>
      <c r="W20" s="27" t="s">
        <v>342</v>
      </c>
      <c r="X20" s="28"/>
      <c r="Y20" s="28"/>
      <c r="Z20" s="28"/>
      <c r="AA20" s="28"/>
      <c r="AB20" s="28"/>
      <c r="AC20" s="29"/>
      <c r="AD20" s="30" t="str">
        <f>VLOOKUP(E20,[1]취합!$E:$J,6,0)</f>
        <v>RAAA66056</v>
      </c>
      <c r="AE20" s="30" t="str">
        <f>VLOOKUP(AD20,[1]취합!$D:$E,2,0)</f>
        <v>디지털이미징설계</v>
      </c>
    </row>
    <row r="21" spans="1:31" ht="27" customHeight="1" x14ac:dyDescent="0.3">
      <c r="A21" s="13">
        <v>18</v>
      </c>
      <c r="B21" s="14" t="s">
        <v>197</v>
      </c>
      <c r="C21" s="45" t="s">
        <v>31</v>
      </c>
      <c r="D21" s="15" t="s">
        <v>110</v>
      </c>
      <c r="E21" s="132" t="s">
        <v>198</v>
      </c>
      <c r="F21" s="16" t="s">
        <v>112</v>
      </c>
      <c r="G21" s="42" t="s">
        <v>199</v>
      </c>
      <c r="H21" s="18">
        <v>3</v>
      </c>
      <c r="I21" s="42">
        <v>1.5</v>
      </c>
      <c r="J21" s="42">
        <v>1.5</v>
      </c>
      <c r="K21" s="130">
        <v>17115</v>
      </c>
      <c r="L21" s="77" t="s">
        <v>305</v>
      </c>
      <c r="M21" s="77" t="s">
        <v>37</v>
      </c>
      <c r="N21" s="14" t="s">
        <v>115</v>
      </c>
      <c r="O21" s="42">
        <v>1000</v>
      </c>
      <c r="P21" s="22">
        <v>35</v>
      </c>
      <c r="Q21" s="24" t="s">
        <v>119</v>
      </c>
      <c r="R21" s="24" t="s">
        <v>117</v>
      </c>
      <c r="S21" s="25" t="s">
        <v>177</v>
      </c>
      <c r="T21" s="24" t="s">
        <v>119</v>
      </c>
      <c r="U21" s="17" t="s">
        <v>200</v>
      </c>
      <c r="V21" s="46" t="s">
        <v>201</v>
      </c>
      <c r="W21" s="27" t="s">
        <v>122</v>
      </c>
      <c r="X21" s="28"/>
      <c r="Y21" s="28"/>
      <c r="Z21" s="28"/>
      <c r="AA21" s="28"/>
      <c r="AB21" s="28"/>
      <c r="AC21" s="29"/>
      <c r="AD21" s="30" t="str">
        <f>VLOOKUP(E21,[1]취합!$E:$J,6,0)</f>
        <v>RAAA65211</v>
      </c>
      <c r="AE21" s="30" t="str">
        <f>VLOOKUP(AD21,[1]취합!$D:$E,2,0)</f>
        <v>실감미디어의이해</v>
      </c>
    </row>
    <row r="22" spans="1:31" ht="27" hidden="1" customHeight="1" x14ac:dyDescent="0.3">
      <c r="A22" s="13">
        <v>19</v>
      </c>
      <c r="B22" s="14" t="s">
        <v>197</v>
      </c>
      <c r="C22" s="28" t="s">
        <v>202</v>
      </c>
      <c r="D22" s="15" t="s">
        <v>110</v>
      </c>
      <c r="E22" s="132" t="s">
        <v>203</v>
      </c>
      <c r="F22" s="16" t="s">
        <v>112</v>
      </c>
      <c r="G22" s="42" t="s">
        <v>199</v>
      </c>
      <c r="H22" s="18">
        <v>3</v>
      </c>
      <c r="I22" s="42">
        <v>1.5</v>
      </c>
      <c r="J22" s="42">
        <v>1.5</v>
      </c>
      <c r="K22" s="130">
        <v>16694</v>
      </c>
      <c r="L22" s="77"/>
      <c r="M22" s="77"/>
      <c r="N22" s="14" t="s">
        <v>115</v>
      </c>
      <c r="O22" s="42">
        <v>1000</v>
      </c>
      <c r="P22" s="22"/>
      <c r="Q22" s="24" t="s">
        <v>119</v>
      </c>
      <c r="R22" s="24" t="s">
        <v>117</v>
      </c>
      <c r="S22" s="25" t="s">
        <v>177</v>
      </c>
      <c r="T22" s="24" t="s">
        <v>119</v>
      </c>
      <c r="U22" s="17" t="s">
        <v>200</v>
      </c>
      <c r="V22" s="46" t="s">
        <v>204</v>
      </c>
      <c r="W22" s="27" t="s">
        <v>122</v>
      </c>
      <c r="X22" s="28"/>
      <c r="Y22" s="28"/>
      <c r="Z22" s="28"/>
      <c r="AA22" s="28"/>
      <c r="AB22" s="28"/>
      <c r="AC22" s="29"/>
      <c r="AD22" s="30" t="e">
        <f>VLOOKUP(E22,[1]취합!$E:$J,6,0)</f>
        <v>#N/A</v>
      </c>
      <c r="AE22" s="30" t="e">
        <f>VLOOKUP(AD22,[1]취합!$D:$E,2,0)</f>
        <v>#N/A</v>
      </c>
    </row>
    <row r="23" spans="1:31" ht="34.5" customHeight="1" x14ac:dyDescent="0.3">
      <c r="A23" s="13">
        <v>20</v>
      </c>
      <c r="B23" s="14" t="s">
        <v>197</v>
      </c>
      <c r="C23" s="16" t="s">
        <v>205</v>
      </c>
      <c r="D23" s="15" t="s">
        <v>110</v>
      </c>
      <c r="E23" s="132" t="s">
        <v>206</v>
      </c>
      <c r="F23" s="16" t="s">
        <v>112</v>
      </c>
      <c r="G23" s="42" t="s">
        <v>199</v>
      </c>
      <c r="H23" s="18">
        <v>3</v>
      </c>
      <c r="I23" s="42">
        <v>1.5</v>
      </c>
      <c r="J23" s="42">
        <v>1.5</v>
      </c>
      <c r="K23" s="130">
        <v>17117</v>
      </c>
      <c r="L23" s="77" t="s">
        <v>315</v>
      </c>
      <c r="M23" s="77" t="s">
        <v>61</v>
      </c>
      <c r="N23" s="14" t="s">
        <v>115</v>
      </c>
      <c r="O23" s="42">
        <v>1000</v>
      </c>
      <c r="P23" s="22">
        <v>10</v>
      </c>
      <c r="Q23" s="24" t="s">
        <v>119</v>
      </c>
      <c r="R23" s="24" t="s">
        <v>117</v>
      </c>
      <c r="S23" s="25" t="s">
        <v>177</v>
      </c>
      <c r="T23" s="24" t="s">
        <v>119</v>
      </c>
      <c r="U23" s="17" t="s">
        <v>200</v>
      </c>
      <c r="V23" s="46" t="s">
        <v>207</v>
      </c>
      <c r="W23" s="27" t="s">
        <v>122</v>
      </c>
      <c r="X23" s="28"/>
      <c r="Y23" s="28"/>
      <c r="Z23" s="28"/>
      <c r="AA23" s="28"/>
      <c r="AB23" s="28"/>
      <c r="AC23" s="29"/>
      <c r="AD23" s="30" t="e">
        <f>VLOOKUP(E23,[1]취합!$E:$J,6,0)</f>
        <v>#N/A</v>
      </c>
      <c r="AE23" s="30" t="e">
        <f>VLOOKUP(AD23,[1]취합!$D:$E,2,0)</f>
        <v>#N/A</v>
      </c>
    </row>
    <row r="24" spans="1:31" ht="34.5" hidden="1" customHeight="1" x14ac:dyDescent="0.3">
      <c r="A24" s="13">
        <v>21</v>
      </c>
      <c r="B24" s="14" t="s">
        <v>197</v>
      </c>
      <c r="C24" s="16" t="s">
        <v>205</v>
      </c>
      <c r="D24" s="15" t="s">
        <v>110</v>
      </c>
      <c r="E24" s="132" t="s">
        <v>208</v>
      </c>
      <c r="F24" s="16" t="s">
        <v>112</v>
      </c>
      <c r="G24" s="42" t="s">
        <v>199</v>
      </c>
      <c r="H24" s="18">
        <v>3</v>
      </c>
      <c r="I24" s="43">
        <v>1</v>
      </c>
      <c r="J24" s="43">
        <v>2</v>
      </c>
      <c r="K24" s="130">
        <v>16428</v>
      </c>
      <c r="L24" s="77" t="s">
        <v>306</v>
      </c>
      <c r="M24" s="77" t="s">
        <v>64</v>
      </c>
      <c r="N24" s="14" t="s">
        <v>115</v>
      </c>
      <c r="O24" s="42">
        <v>30</v>
      </c>
      <c r="P24" s="22">
        <v>58</v>
      </c>
      <c r="Q24" s="23" t="s">
        <v>116</v>
      </c>
      <c r="R24" s="24" t="s">
        <v>209</v>
      </c>
      <c r="S24" s="25" t="s">
        <v>210</v>
      </c>
      <c r="T24" s="24" t="s">
        <v>143</v>
      </c>
      <c r="U24" s="17" t="s">
        <v>211</v>
      </c>
      <c r="V24" s="42" t="s">
        <v>212</v>
      </c>
      <c r="W24" s="27" t="s">
        <v>152</v>
      </c>
      <c r="X24" s="28"/>
      <c r="Y24" s="28"/>
      <c r="Z24" s="28"/>
      <c r="AA24" s="28"/>
      <c r="AB24" s="42" t="s">
        <v>8</v>
      </c>
      <c r="AC24" s="77" t="s">
        <v>284</v>
      </c>
      <c r="AD24" s="30" t="str">
        <f>VLOOKUP(E24,[1]취합!$E:$J,6,0)</f>
        <v>RAAA64872</v>
      </c>
      <c r="AE24" s="30" t="str">
        <f>VLOOKUP(AD24,[1]취합!$D:$E,2,0)</f>
        <v>소셜리빙랩실감미디어PBL</v>
      </c>
    </row>
    <row r="25" spans="1:31" ht="34.5" customHeight="1" x14ac:dyDescent="0.3">
      <c r="A25" s="13">
        <v>22</v>
      </c>
      <c r="B25" s="54" t="s">
        <v>197</v>
      </c>
      <c r="C25" s="78" t="s">
        <v>286</v>
      </c>
      <c r="D25" s="79" t="s">
        <v>110</v>
      </c>
      <c r="E25" s="132" t="s">
        <v>287</v>
      </c>
      <c r="F25" s="16" t="s">
        <v>112</v>
      </c>
      <c r="G25" s="32" t="s">
        <v>199</v>
      </c>
      <c r="H25" s="80">
        <v>3</v>
      </c>
      <c r="I25" s="81">
        <v>2</v>
      </c>
      <c r="J25" s="81">
        <v>1</v>
      </c>
      <c r="K25" s="132">
        <v>17224</v>
      </c>
      <c r="L25" s="51" t="s">
        <v>307</v>
      </c>
      <c r="M25" s="51" t="s">
        <v>308</v>
      </c>
      <c r="N25" s="54" t="s">
        <v>115</v>
      </c>
      <c r="O25" s="32">
        <v>100</v>
      </c>
      <c r="P25" s="82" t="s">
        <v>119</v>
      </c>
      <c r="Q25" s="24" t="s">
        <v>119</v>
      </c>
      <c r="R25" s="82" t="s">
        <v>117</v>
      </c>
      <c r="S25" s="83" t="s">
        <v>177</v>
      </c>
      <c r="T25" s="82" t="s">
        <v>119</v>
      </c>
      <c r="U25" s="84" t="s">
        <v>288</v>
      </c>
      <c r="V25" s="32" t="s">
        <v>289</v>
      </c>
      <c r="W25" s="85" t="s">
        <v>122</v>
      </c>
      <c r="X25" s="86"/>
      <c r="Y25" s="86"/>
      <c r="Z25" s="86"/>
      <c r="AA25" s="86"/>
      <c r="AB25" s="47"/>
      <c r="AC25" s="87"/>
      <c r="AD25" s="30" t="str">
        <f>VLOOKUP(E25,[1]취합!$E:$J,6,0)</f>
        <v>RAAA65180</v>
      </c>
      <c r="AE25" s="30" t="str">
        <f>VLOOKUP(AD25,[1]취합!$D:$E,2,0)</f>
        <v>게이미피케이션의이해와활용</v>
      </c>
    </row>
    <row r="26" spans="1:31" ht="27" hidden="1" customHeight="1" x14ac:dyDescent="0.3">
      <c r="A26" s="13">
        <v>23</v>
      </c>
      <c r="B26" s="14" t="s">
        <v>213</v>
      </c>
      <c r="C26" s="42" t="s">
        <v>31</v>
      </c>
      <c r="D26" s="15" t="s">
        <v>110</v>
      </c>
      <c r="E26" s="130" t="s">
        <v>214</v>
      </c>
      <c r="F26" s="16" t="s">
        <v>112</v>
      </c>
      <c r="G26" s="17" t="s">
        <v>113</v>
      </c>
      <c r="H26" s="18">
        <v>3</v>
      </c>
      <c r="I26" s="19">
        <v>3</v>
      </c>
      <c r="J26" s="20">
        <v>0</v>
      </c>
      <c r="K26" s="133" t="s">
        <v>215</v>
      </c>
      <c r="L26" s="103" t="s">
        <v>309</v>
      </c>
      <c r="M26" s="103" t="s">
        <v>42</v>
      </c>
      <c r="N26" s="42" t="s">
        <v>216</v>
      </c>
      <c r="O26" s="42">
        <v>80</v>
      </c>
      <c r="P26" s="22">
        <v>5</v>
      </c>
      <c r="Q26" s="42"/>
      <c r="R26" s="24" t="s">
        <v>117</v>
      </c>
      <c r="S26" s="25" t="s">
        <v>217</v>
      </c>
      <c r="T26" s="17" t="s">
        <v>119</v>
      </c>
      <c r="U26" s="17" t="s">
        <v>218</v>
      </c>
      <c r="V26" s="42" t="s">
        <v>219</v>
      </c>
      <c r="W26" s="27" t="s">
        <v>122</v>
      </c>
      <c r="X26" s="47"/>
      <c r="Y26" s="47"/>
      <c r="Z26" s="47"/>
      <c r="AA26" s="47"/>
      <c r="AB26" s="47"/>
      <c r="AC26" s="48"/>
      <c r="AD26" s="30" t="str">
        <f>VLOOKUP(E26,[1]취합!$E:$J,6,0)</f>
        <v>RABA65193</v>
      </c>
      <c r="AE26" s="30" t="str">
        <f>VLOOKUP(AD26,[1]취합!$D:$E,2,0)</f>
        <v>XR마케팅</v>
      </c>
    </row>
    <row r="27" spans="1:31" ht="27" hidden="1" customHeight="1" x14ac:dyDescent="0.3">
      <c r="A27" s="13">
        <v>24</v>
      </c>
      <c r="B27" s="14" t="s">
        <v>213</v>
      </c>
      <c r="C27" s="42" t="s">
        <v>220</v>
      </c>
      <c r="D27" s="15" t="s">
        <v>110</v>
      </c>
      <c r="E27" s="130" t="s">
        <v>293</v>
      </c>
      <c r="F27" s="16" t="s">
        <v>112</v>
      </c>
      <c r="G27" s="17" t="s">
        <v>113</v>
      </c>
      <c r="H27" s="18">
        <v>3</v>
      </c>
      <c r="I27" s="19">
        <v>3</v>
      </c>
      <c r="J27" s="20">
        <v>0</v>
      </c>
      <c r="K27" s="134">
        <v>58148</v>
      </c>
      <c r="L27" s="89" t="s">
        <v>316</v>
      </c>
      <c r="M27" s="89" t="s">
        <v>317</v>
      </c>
      <c r="N27" s="42" t="s">
        <v>216</v>
      </c>
      <c r="O27" s="42">
        <v>50</v>
      </c>
      <c r="P27" s="22">
        <v>20</v>
      </c>
      <c r="Q27" s="42" t="s">
        <v>143</v>
      </c>
      <c r="R27" s="24" t="s">
        <v>117</v>
      </c>
      <c r="S27" s="25" t="s">
        <v>217</v>
      </c>
      <c r="T27" s="17" t="s">
        <v>143</v>
      </c>
      <c r="U27" s="17" t="s">
        <v>218</v>
      </c>
      <c r="V27" s="42" t="s">
        <v>219</v>
      </c>
      <c r="W27" s="27" t="s">
        <v>221</v>
      </c>
      <c r="X27" s="47"/>
      <c r="Y27" s="47"/>
      <c r="Z27" s="47"/>
      <c r="AA27" s="47"/>
      <c r="AB27" s="42" t="s">
        <v>8</v>
      </c>
      <c r="AC27" s="77" t="s">
        <v>284</v>
      </c>
      <c r="AD27" s="30" t="e">
        <f>VLOOKUP(E27,[1]취합!$E:$J,6,0)</f>
        <v>#N/A</v>
      </c>
      <c r="AE27" s="30" t="e">
        <f>VLOOKUP(AD27,[1]취합!$D:$E,2,0)</f>
        <v>#N/A</v>
      </c>
    </row>
    <row r="28" spans="1:31" x14ac:dyDescent="0.3">
      <c r="P28" s="49"/>
    </row>
    <row r="29" spans="1:31" x14ac:dyDescent="0.3">
      <c r="P29" s="51">
        <f>SUM(P4:P27)</f>
        <v>195</v>
      </c>
    </row>
    <row r="31" spans="1:31" ht="27" customHeight="1" x14ac:dyDescent="0.3"/>
    <row r="32" spans="1:31" ht="27" customHeight="1" x14ac:dyDescent="0.3"/>
    <row r="33" ht="27" customHeight="1" x14ac:dyDescent="0.3"/>
    <row r="34" ht="27" customHeight="1" x14ac:dyDescent="0.3"/>
    <row r="35" ht="27" customHeight="1" x14ac:dyDescent="0.3"/>
    <row r="36" ht="27" customHeight="1" x14ac:dyDescent="0.3"/>
    <row r="37" ht="27" customHeight="1" x14ac:dyDescent="0.3"/>
    <row r="38" ht="27" customHeight="1" x14ac:dyDescent="0.3"/>
    <row r="40" ht="27" customHeight="1" x14ac:dyDescent="0.3"/>
    <row r="42" ht="27" customHeight="1" x14ac:dyDescent="0.3"/>
    <row r="43" ht="27" customHeight="1" x14ac:dyDescent="0.3"/>
    <row r="44" ht="27" customHeight="1" x14ac:dyDescent="0.3"/>
    <row r="45" ht="27" customHeight="1" x14ac:dyDescent="0.3"/>
    <row r="46" ht="27" customHeight="1" x14ac:dyDescent="0.3"/>
    <row r="49" ht="27" customHeight="1" x14ac:dyDescent="0.3"/>
    <row r="50" ht="27" customHeight="1" x14ac:dyDescent="0.3"/>
    <row r="51" ht="27" customHeight="1" x14ac:dyDescent="0.3"/>
    <row r="53" ht="27" customHeight="1" x14ac:dyDescent="0.3"/>
    <row r="54" ht="27" customHeight="1" x14ac:dyDescent="0.3"/>
    <row r="55" ht="27" customHeight="1" x14ac:dyDescent="0.3"/>
    <row r="56" ht="27" customHeight="1" x14ac:dyDescent="0.3"/>
    <row r="57" ht="27" customHeight="1" x14ac:dyDescent="0.3"/>
    <row r="58" ht="27" customHeight="1" x14ac:dyDescent="0.3"/>
    <row r="59" ht="27" customHeight="1" x14ac:dyDescent="0.3"/>
    <row r="60" ht="27" customHeight="1" x14ac:dyDescent="0.3"/>
    <row r="61" ht="27" customHeight="1" x14ac:dyDescent="0.3"/>
    <row r="62" ht="27" customHeight="1" x14ac:dyDescent="0.3"/>
    <row r="63" ht="27" customHeight="1" x14ac:dyDescent="0.3"/>
    <row r="64" ht="27" customHeight="1" x14ac:dyDescent="0.3"/>
    <row r="65" ht="27" customHeight="1" x14ac:dyDescent="0.3"/>
    <row r="66" ht="27" customHeight="1" x14ac:dyDescent="0.3"/>
    <row r="67" ht="27" customHeight="1" x14ac:dyDescent="0.3"/>
    <row r="68" ht="27" customHeight="1" x14ac:dyDescent="0.3"/>
    <row r="69" ht="27" customHeight="1" x14ac:dyDescent="0.3"/>
    <row r="70" ht="27" customHeight="1" x14ac:dyDescent="0.3"/>
    <row r="71" ht="27" customHeight="1" x14ac:dyDescent="0.3"/>
    <row r="72" ht="27" customHeight="1" x14ac:dyDescent="0.3"/>
    <row r="73" ht="27" customHeight="1" x14ac:dyDescent="0.3"/>
    <row r="74" ht="27" customHeight="1" x14ac:dyDescent="0.3"/>
    <row r="75" ht="27" customHeight="1" x14ac:dyDescent="0.3"/>
    <row r="76" ht="27" customHeight="1" x14ac:dyDescent="0.3"/>
    <row r="77" ht="27" customHeight="1" x14ac:dyDescent="0.3"/>
    <row r="78" ht="27" customHeight="1" x14ac:dyDescent="0.3"/>
    <row r="79" ht="27" customHeight="1" x14ac:dyDescent="0.3"/>
    <row r="80" ht="27" customHeight="1" x14ac:dyDescent="0.3"/>
    <row r="81" ht="27" customHeight="1" x14ac:dyDescent="0.3"/>
    <row r="82" ht="27" customHeight="1" x14ac:dyDescent="0.3"/>
  </sheetData>
  <autoFilter ref="A3:R5" xr:uid="{00000000-0009-0000-0000-000000000000}"/>
  <mergeCells count="4">
    <mergeCell ref="A2:T2"/>
    <mergeCell ref="U2:V2"/>
    <mergeCell ref="W2:AB2"/>
    <mergeCell ref="AC2:AC3"/>
  </mergeCells>
  <phoneticPr fontId="2" type="noConversion"/>
  <dataValidations count="2">
    <dataValidation type="list" allowBlank="1" showInputMessage="1" showErrorMessage="1" sqref="G4:G7 G14:G16 G26:G27 G12" xr:uid="{867AA2D3-A98C-4DED-8DA5-36B85BD24C5F}">
      <formula1>"이론, 실습, 이론+실습"</formula1>
    </dataValidation>
    <dataValidation type="list" allowBlank="1" showInputMessage="1" showErrorMessage="1" sqref="W3:W8 W10:W26" xr:uid="{DD81F20E-8211-4A0A-9315-1659D9971E68}">
      <formula1>"일반(대면), b-러닝(대면+녹화), b-러닝(대면+실시간+녹화), e-러닝(녹화), e-러닝(실시간+녹화)"</formula1>
    </dataValidation>
  </dataValidations>
  <hyperlinks>
    <hyperlink ref="V7" r:id="rId1" xr:uid="{8F19731B-8445-4353-9F0A-E8D4B2BEFCF2}"/>
    <hyperlink ref="V8" r:id="rId2" xr:uid="{1E7F7FE6-68E7-4BBA-8B20-D56001270F3E}"/>
    <hyperlink ref="V9" r:id="rId3" xr:uid="{0E99984D-35D4-4456-AD22-296E9EB33CC9}"/>
    <hyperlink ref="V21" r:id="rId4" xr:uid="{9F1EAF52-92A5-4C85-BAA6-B75DE2FB6DE2}"/>
    <hyperlink ref="V22" r:id="rId5" display="mathhan1@gmail.com" xr:uid="{DAEC9F37-61DC-4135-82D6-B19E1A99CB1F}"/>
    <hyperlink ref="V23" r:id="rId6" display="mathhan1@gmail.com" xr:uid="{5A3117EE-2FDF-4549-8032-E42B7D3572AE}"/>
  </hyperlinks>
  <pageMargins left="0.23622047244094491" right="0.23622047244094491" top="0.74803149606299213" bottom="0.74803149606299213" header="0.31496062992125984" footer="0.31496062992125984"/>
  <pageSetup paperSize="9" scale="27" fitToHeight="0" orientation="landscape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3FBC0-EF86-419F-8D84-2AC1680F5631}">
  <sheetPr>
    <pageSetUpPr fitToPage="1"/>
  </sheetPr>
  <dimension ref="A1:AE82"/>
  <sheetViews>
    <sheetView zoomScale="70" zoomScaleNormal="70" workbookViewId="0">
      <pane xSplit="5" ySplit="3" topLeftCell="L4" activePane="bottomRight" state="frozen"/>
      <selection activeCell="L49" sqref="L49"/>
      <selection pane="topRight" activeCell="L49" sqref="L49"/>
      <selection pane="bottomLeft" activeCell="L49" sqref="L49"/>
      <selection pane="bottomRight" activeCell="C19" sqref="C19"/>
    </sheetView>
  </sheetViews>
  <sheetFormatPr defaultRowHeight="16.5" x14ac:dyDescent="0.3"/>
  <cols>
    <col min="1" max="1" width="10.25" customWidth="1"/>
    <col min="2" max="2" width="13.5" bestFit="1" customWidth="1"/>
    <col min="3" max="3" width="33.125" bestFit="1" customWidth="1"/>
    <col min="4" max="4" width="13.5" bestFit="1" customWidth="1"/>
    <col min="5" max="5" width="31.75" style="49" bestFit="1" customWidth="1"/>
    <col min="6" max="6" width="10" style="49" bestFit="1" customWidth="1"/>
    <col min="7" max="7" width="13.5" style="50" bestFit="1" customWidth="1"/>
    <col min="8" max="8" width="10" style="50" bestFit="1" customWidth="1"/>
    <col min="9" max="11" width="13.5" style="50" bestFit="1" customWidth="1"/>
    <col min="12" max="12" width="25.625" style="50" bestFit="1" customWidth="1"/>
    <col min="13" max="13" width="31.75" style="50" bestFit="1" customWidth="1"/>
    <col min="14" max="14" width="28.375" style="50" bestFit="1" customWidth="1"/>
    <col min="15" max="15" width="12.875" style="50" bestFit="1" customWidth="1"/>
    <col min="16" max="16" width="17.375" style="50" hidden="1" customWidth="1"/>
    <col min="17" max="17" width="11.75" bestFit="1" customWidth="1"/>
    <col min="18" max="18" width="15.25" bestFit="1" customWidth="1"/>
    <col min="19" max="19" width="13.75" bestFit="1" customWidth="1"/>
    <col min="20" max="20" width="14.5" bestFit="1" customWidth="1"/>
    <col min="21" max="21" width="9.625" bestFit="1" customWidth="1"/>
    <col min="22" max="22" width="25.625" bestFit="1" customWidth="1"/>
    <col min="23" max="23" width="25.75" bestFit="1" customWidth="1"/>
    <col min="24" max="25" width="9.25" bestFit="1" customWidth="1"/>
    <col min="26" max="27" width="11.25" bestFit="1" customWidth="1"/>
    <col min="28" max="28" width="8.875" bestFit="1" customWidth="1"/>
    <col min="29" max="29" width="9" bestFit="1" customWidth="1"/>
    <col min="30" max="30" width="12.5" hidden="1" customWidth="1"/>
    <col min="31" max="31" width="27.625" hidden="1" customWidth="1"/>
  </cols>
  <sheetData>
    <row r="1" spans="1:31" s="5" customFormat="1" ht="51.75" customHeight="1" x14ac:dyDescent="0.3">
      <c r="A1" s="5" t="s">
        <v>349</v>
      </c>
    </row>
    <row r="2" spans="1:31" ht="29.25" customHeight="1" x14ac:dyDescent="0.3">
      <c r="A2" s="115" t="s">
        <v>81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7"/>
      <c r="U2" s="118" t="s">
        <v>82</v>
      </c>
      <c r="V2" s="118"/>
      <c r="W2" s="115" t="s">
        <v>83</v>
      </c>
      <c r="X2" s="116"/>
      <c r="Y2" s="116"/>
      <c r="Z2" s="116"/>
      <c r="AA2" s="116"/>
      <c r="AB2" s="117"/>
      <c r="AC2" s="119" t="s">
        <v>285</v>
      </c>
    </row>
    <row r="3" spans="1:31" ht="27" x14ac:dyDescent="0.3">
      <c r="A3" s="6" t="s">
        <v>84</v>
      </c>
      <c r="B3" s="6" t="s">
        <v>85</v>
      </c>
      <c r="C3" s="6" t="s">
        <v>86</v>
      </c>
      <c r="D3" s="6" t="s">
        <v>87</v>
      </c>
      <c r="E3" s="7" t="s">
        <v>7</v>
      </c>
      <c r="F3" s="7" t="s">
        <v>88</v>
      </c>
      <c r="G3" s="6" t="s">
        <v>89</v>
      </c>
      <c r="H3" s="6" t="s">
        <v>4</v>
      </c>
      <c r="I3" s="6" t="s">
        <v>90</v>
      </c>
      <c r="J3" s="6" t="s">
        <v>91</v>
      </c>
      <c r="K3" s="8" t="s">
        <v>92</v>
      </c>
      <c r="L3" s="8" t="s">
        <v>290</v>
      </c>
      <c r="M3" s="8" t="s">
        <v>310</v>
      </c>
      <c r="N3" s="9" t="s">
        <v>93</v>
      </c>
      <c r="O3" s="10" t="s">
        <v>94</v>
      </c>
      <c r="P3" s="7" t="s">
        <v>95</v>
      </c>
      <c r="Q3" s="8" t="s">
        <v>96</v>
      </c>
      <c r="R3" s="8" t="s">
        <v>97</v>
      </c>
      <c r="S3" s="8" t="s">
        <v>98</v>
      </c>
      <c r="T3" s="6" t="s">
        <v>99</v>
      </c>
      <c r="U3" s="11" t="s">
        <v>100</v>
      </c>
      <c r="V3" s="11" t="s">
        <v>101</v>
      </c>
      <c r="W3" s="12" t="s">
        <v>102</v>
      </c>
      <c r="X3" s="11" t="s">
        <v>103</v>
      </c>
      <c r="Y3" s="11" t="s">
        <v>104</v>
      </c>
      <c r="Z3" s="11" t="s">
        <v>105</v>
      </c>
      <c r="AA3" s="11" t="s">
        <v>106</v>
      </c>
      <c r="AB3" s="11" t="s">
        <v>107</v>
      </c>
      <c r="AC3" s="119"/>
      <c r="AD3" s="88" t="s">
        <v>292</v>
      </c>
      <c r="AE3" s="88" t="s">
        <v>291</v>
      </c>
    </row>
    <row r="4" spans="1:31" s="30" customFormat="1" ht="33" customHeight="1" x14ac:dyDescent="0.3">
      <c r="A4" s="13">
        <v>1</v>
      </c>
      <c r="B4" s="14" t="s">
        <v>108</v>
      </c>
      <c r="C4" s="14" t="s">
        <v>109</v>
      </c>
      <c r="D4" s="15" t="s">
        <v>110</v>
      </c>
      <c r="E4" s="135" t="s">
        <v>111</v>
      </c>
      <c r="F4" s="16" t="s">
        <v>112</v>
      </c>
      <c r="G4" s="17" t="s">
        <v>113</v>
      </c>
      <c r="H4" s="18">
        <v>3</v>
      </c>
      <c r="I4" s="19">
        <v>3</v>
      </c>
      <c r="J4" s="20">
        <v>0</v>
      </c>
      <c r="K4" s="127" t="s">
        <v>114</v>
      </c>
      <c r="L4" s="100" t="s">
        <v>114</v>
      </c>
      <c r="M4" s="100" t="s">
        <v>294</v>
      </c>
      <c r="N4" s="14" t="s">
        <v>115</v>
      </c>
      <c r="O4" s="21"/>
      <c r="P4" s="22"/>
      <c r="Q4" s="23" t="s">
        <v>116</v>
      </c>
      <c r="R4" s="24" t="s">
        <v>117</v>
      </c>
      <c r="S4" s="25" t="s">
        <v>118</v>
      </c>
      <c r="T4" s="17" t="s">
        <v>119</v>
      </c>
      <c r="U4" s="17" t="s">
        <v>120</v>
      </c>
      <c r="V4" s="26" t="s">
        <v>121</v>
      </c>
      <c r="W4" s="27" t="s">
        <v>122</v>
      </c>
      <c r="X4" s="28"/>
      <c r="Y4" s="28"/>
      <c r="Z4" s="28"/>
      <c r="AA4" s="28"/>
      <c r="AB4" s="28"/>
      <c r="AC4" s="29"/>
      <c r="AD4" s="30" t="str">
        <f>VLOOKUP(E4,[1]취합!$E:$J,6,0)</f>
        <v>RAAA62743</v>
      </c>
      <c r="AE4" s="30" t="str">
        <f>VLOOKUP(AD4,[1]취합!$D:$E,2,0)</f>
        <v>디지털스토리텔링</v>
      </c>
    </row>
    <row r="5" spans="1:31" s="30" customFormat="1" ht="33" customHeight="1" x14ac:dyDescent="0.3">
      <c r="A5" s="13">
        <v>2</v>
      </c>
      <c r="B5" s="14" t="s">
        <v>108</v>
      </c>
      <c r="C5" s="31" t="s">
        <v>123</v>
      </c>
      <c r="D5" s="15" t="s">
        <v>110</v>
      </c>
      <c r="E5" s="136" t="s">
        <v>124</v>
      </c>
      <c r="F5" s="16" t="s">
        <v>112</v>
      </c>
      <c r="G5" s="17" t="s">
        <v>113</v>
      </c>
      <c r="H5" s="18">
        <v>3</v>
      </c>
      <c r="I5" s="19">
        <v>3</v>
      </c>
      <c r="J5" s="20">
        <v>0</v>
      </c>
      <c r="K5" s="127" t="s">
        <v>125</v>
      </c>
      <c r="L5" s="100" t="s">
        <v>125</v>
      </c>
      <c r="M5" s="100" t="s">
        <v>124</v>
      </c>
      <c r="N5" s="14" t="s">
        <v>115</v>
      </c>
      <c r="O5" s="21"/>
      <c r="P5" s="22"/>
      <c r="Q5" s="23" t="s">
        <v>116</v>
      </c>
      <c r="R5" s="24" t="s">
        <v>117</v>
      </c>
      <c r="S5" s="25" t="s">
        <v>118</v>
      </c>
      <c r="T5" s="17" t="s">
        <v>119</v>
      </c>
      <c r="U5" s="17" t="s">
        <v>120</v>
      </c>
      <c r="V5" s="26" t="s">
        <v>121</v>
      </c>
      <c r="W5" s="27" t="s">
        <v>122</v>
      </c>
      <c r="X5" s="28"/>
      <c r="Y5" s="28"/>
      <c r="Z5" s="28"/>
      <c r="AA5" s="28"/>
      <c r="AB5" s="28"/>
      <c r="AC5" s="29"/>
      <c r="AD5" s="30" t="str">
        <f>VLOOKUP(E5,[1]취합!$E:$J,6,0)</f>
        <v>RAAA64898</v>
      </c>
      <c r="AE5" s="30" t="str">
        <f>VLOOKUP(AD5,[1]취합!$D:$E,2,0)</f>
        <v>K-콘텐츠(한류)의이해</v>
      </c>
    </row>
    <row r="6" spans="1:31" ht="33" customHeight="1" x14ac:dyDescent="0.3">
      <c r="A6" s="13">
        <v>3</v>
      </c>
      <c r="B6" s="14" t="s">
        <v>108</v>
      </c>
      <c r="C6" s="31" t="s">
        <v>126</v>
      </c>
      <c r="D6" s="15" t="s">
        <v>110</v>
      </c>
      <c r="E6" s="136" t="s">
        <v>127</v>
      </c>
      <c r="F6" s="16" t="s">
        <v>112</v>
      </c>
      <c r="G6" s="17" t="s">
        <v>113</v>
      </c>
      <c r="H6" s="18">
        <v>3</v>
      </c>
      <c r="I6" s="18">
        <v>3</v>
      </c>
      <c r="J6" s="20">
        <v>0</v>
      </c>
      <c r="K6" s="128" t="s">
        <v>128</v>
      </c>
      <c r="L6" s="101" t="s">
        <v>128</v>
      </c>
      <c r="M6" s="101" t="s">
        <v>127</v>
      </c>
      <c r="N6" s="14" t="s">
        <v>115</v>
      </c>
      <c r="O6" s="32"/>
      <c r="P6" s="22"/>
      <c r="Q6" s="23" t="s">
        <v>116</v>
      </c>
      <c r="R6" s="24" t="s">
        <v>117</v>
      </c>
      <c r="S6" s="25" t="s">
        <v>118</v>
      </c>
      <c r="T6" s="17" t="s">
        <v>119</v>
      </c>
      <c r="U6" s="17" t="s">
        <v>129</v>
      </c>
      <c r="V6" s="33" t="s">
        <v>130</v>
      </c>
      <c r="W6" s="27" t="s">
        <v>122</v>
      </c>
      <c r="X6" s="28"/>
      <c r="Y6" s="28"/>
      <c r="Z6" s="28"/>
      <c r="AA6" s="28"/>
      <c r="AB6" s="28"/>
      <c r="AC6" s="29"/>
      <c r="AD6" s="30" t="str">
        <f>VLOOKUP(E6,[1]취합!$E:$J,6,0)</f>
        <v>RABA05456</v>
      </c>
      <c r="AE6" s="30" t="str">
        <f>VLOOKUP(AD6,[1]취합!$D:$E,2,0)</f>
        <v>영상처리</v>
      </c>
    </row>
    <row r="7" spans="1:31" ht="33" customHeight="1" x14ac:dyDescent="0.3">
      <c r="A7" s="13">
        <v>4</v>
      </c>
      <c r="B7" s="14" t="s">
        <v>108</v>
      </c>
      <c r="C7" s="31" t="s">
        <v>46</v>
      </c>
      <c r="D7" s="15" t="s">
        <v>110</v>
      </c>
      <c r="E7" s="136" t="s">
        <v>131</v>
      </c>
      <c r="F7" s="16" t="s">
        <v>112</v>
      </c>
      <c r="G7" s="17" t="s">
        <v>132</v>
      </c>
      <c r="H7" s="18">
        <v>3</v>
      </c>
      <c r="I7" s="18">
        <v>3</v>
      </c>
      <c r="J7" s="20">
        <v>4</v>
      </c>
      <c r="K7" s="128" t="s">
        <v>133</v>
      </c>
      <c r="L7" s="101" t="s">
        <v>133</v>
      </c>
      <c r="M7" s="101" t="s">
        <v>51</v>
      </c>
      <c r="N7" s="14" t="s">
        <v>115</v>
      </c>
      <c r="O7" s="32"/>
      <c r="P7" s="22"/>
      <c r="Q7" s="23" t="s">
        <v>116</v>
      </c>
      <c r="R7" s="24" t="s">
        <v>117</v>
      </c>
      <c r="S7" s="25" t="s">
        <v>118</v>
      </c>
      <c r="T7" s="17" t="s">
        <v>119</v>
      </c>
      <c r="U7" s="17" t="s">
        <v>134</v>
      </c>
      <c r="V7" s="34" t="s">
        <v>135</v>
      </c>
      <c r="W7" s="27" t="s">
        <v>122</v>
      </c>
      <c r="X7" s="28"/>
      <c r="Y7" s="28"/>
      <c r="Z7" s="28"/>
      <c r="AA7" s="28"/>
      <c r="AB7" s="28"/>
      <c r="AC7" s="29"/>
      <c r="AD7" s="30" t="str">
        <f>VLOOKUP(E7,[1]취합!$E:$J,6,0)</f>
        <v>RABA12207</v>
      </c>
      <c r="AE7" s="30" t="str">
        <f>VLOOKUP(AD7,[1]취합!$D:$E,2,0)</f>
        <v>컴퓨터그래픽스</v>
      </c>
    </row>
    <row r="8" spans="1:31" ht="33" customHeight="1" x14ac:dyDescent="0.3">
      <c r="A8" s="13">
        <v>5</v>
      </c>
      <c r="B8" s="14" t="s">
        <v>136</v>
      </c>
      <c r="C8" s="14" t="s">
        <v>31</v>
      </c>
      <c r="D8" s="15" t="s">
        <v>110</v>
      </c>
      <c r="E8" s="135" t="s">
        <v>137</v>
      </c>
      <c r="F8" s="16" t="s">
        <v>112</v>
      </c>
      <c r="G8" s="35" t="s">
        <v>138</v>
      </c>
      <c r="H8" s="18">
        <v>3</v>
      </c>
      <c r="I8" s="18">
        <v>3</v>
      </c>
      <c r="J8" s="20">
        <v>0</v>
      </c>
      <c r="K8" s="129" t="s">
        <v>347</v>
      </c>
      <c r="L8" s="102" t="s">
        <v>295</v>
      </c>
      <c r="M8" s="102" t="s">
        <v>34</v>
      </c>
      <c r="N8" s="14" t="s">
        <v>139</v>
      </c>
      <c r="O8" s="21">
        <v>200</v>
      </c>
      <c r="P8" s="22">
        <v>5</v>
      </c>
      <c r="Q8" s="36" t="s">
        <v>116</v>
      </c>
      <c r="R8" s="25" t="s">
        <v>117</v>
      </c>
      <c r="S8" s="25" t="s">
        <v>118</v>
      </c>
      <c r="T8" s="17" t="s">
        <v>119</v>
      </c>
      <c r="U8" s="17" t="s">
        <v>140</v>
      </c>
      <c r="V8" s="37" t="s">
        <v>141</v>
      </c>
      <c r="W8" s="27" t="s">
        <v>122</v>
      </c>
      <c r="X8" s="38"/>
      <c r="Y8" s="38"/>
      <c r="Z8" s="38"/>
      <c r="AA8" s="38"/>
      <c r="AB8" s="38"/>
      <c r="AC8" s="39"/>
      <c r="AD8" s="30" t="str">
        <f>VLOOKUP(E8,[1]취합!$E:$J,6,0)</f>
        <v>RABA65191</v>
      </c>
      <c r="AE8" s="30" t="str">
        <f>VLOOKUP(AD8,[1]취합!$D:$E,2,0)</f>
        <v>실감미디어컴퓨팅기초</v>
      </c>
    </row>
    <row r="9" spans="1:31" ht="33" customHeight="1" x14ac:dyDescent="0.3">
      <c r="A9" s="13">
        <v>6</v>
      </c>
      <c r="B9" s="14" t="s">
        <v>136</v>
      </c>
      <c r="C9" s="14" t="s">
        <v>46</v>
      </c>
      <c r="D9" s="15" t="s">
        <v>110</v>
      </c>
      <c r="E9" s="135" t="s">
        <v>142</v>
      </c>
      <c r="F9" s="16" t="s">
        <v>112</v>
      </c>
      <c r="G9" s="35" t="s">
        <v>138</v>
      </c>
      <c r="H9" s="18">
        <v>3</v>
      </c>
      <c r="I9" s="18">
        <v>3</v>
      </c>
      <c r="J9" s="20">
        <v>0</v>
      </c>
      <c r="K9" s="129" t="s">
        <v>348</v>
      </c>
      <c r="L9" s="102" t="s">
        <v>296</v>
      </c>
      <c r="M9" s="102" t="s">
        <v>47</v>
      </c>
      <c r="N9" s="14" t="s">
        <v>139</v>
      </c>
      <c r="O9" s="21" t="s">
        <v>143</v>
      </c>
      <c r="P9" s="22"/>
      <c r="Q9" s="40"/>
      <c r="R9" s="25" t="s">
        <v>144</v>
      </c>
      <c r="S9" s="25" t="s">
        <v>145</v>
      </c>
      <c r="T9" s="35" t="s">
        <v>143</v>
      </c>
      <c r="U9" s="35" t="s">
        <v>146</v>
      </c>
      <c r="V9" s="41" t="s">
        <v>147</v>
      </c>
      <c r="W9" s="32" t="s">
        <v>148</v>
      </c>
      <c r="X9" s="38"/>
      <c r="Y9" s="38"/>
      <c r="Z9" s="38"/>
      <c r="AA9" s="38"/>
      <c r="AB9" s="38"/>
      <c r="AC9" s="39"/>
      <c r="AD9" s="30" t="str">
        <f>VLOOKUP(E9,[1]취합!$E:$J,6,0)</f>
        <v>RABA11792</v>
      </c>
      <c r="AE9" s="30" t="str">
        <f>VLOOKUP(AD9,[1]취합!$D:$E,2,0)</f>
        <v>객체지향프로그래밍</v>
      </c>
    </row>
    <row r="10" spans="1:31" ht="33" customHeight="1" x14ac:dyDescent="0.3">
      <c r="A10" s="13">
        <v>7</v>
      </c>
      <c r="B10" s="14" t="s">
        <v>149</v>
      </c>
      <c r="C10" s="42" t="s">
        <v>65</v>
      </c>
      <c r="D10" s="15" t="s">
        <v>110</v>
      </c>
      <c r="E10" s="132" t="s">
        <v>150</v>
      </c>
      <c r="F10" s="16" t="s">
        <v>112</v>
      </c>
      <c r="G10" s="42" t="s">
        <v>138</v>
      </c>
      <c r="H10" s="43">
        <v>3</v>
      </c>
      <c r="I10" s="43">
        <v>3</v>
      </c>
      <c r="J10" s="43">
        <v>0</v>
      </c>
      <c r="K10" s="130">
        <v>43457</v>
      </c>
      <c r="L10" s="77" t="s">
        <v>297</v>
      </c>
      <c r="M10" s="77" t="s">
        <v>66</v>
      </c>
      <c r="N10" s="42" t="s">
        <v>151</v>
      </c>
      <c r="O10" s="42" t="s">
        <v>346</v>
      </c>
      <c r="P10" s="22">
        <v>16</v>
      </c>
      <c r="Q10" s="24" t="s">
        <v>116</v>
      </c>
      <c r="R10" s="42" t="s">
        <v>116</v>
      </c>
      <c r="S10" s="42" t="s">
        <v>116</v>
      </c>
      <c r="T10" s="42" t="s">
        <v>116</v>
      </c>
      <c r="U10" s="42" t="s">
        <v>116</v>
      </c>
      <c r="V10" s="42" t="s">
        <v>116</v>
      </c>
      <c r="W10" s="27" t="s">
        <v>152</v>
      </c>
      <c r="X10" s="28"/>
      <c r="Y10" s="28"/>
      <c r="Z10" s="28"/>
      <c r="AA10" s="28"/>
      <c r="AB10" s="28"/>
      <c r="AC10" s="29"/>
      <c r="AD10" s="30" t="str">
        <f>VLOOKUP(E10,[1]취합!$E:$J,6,0)</f>
        <v>RABA65218</v>
      </c>
      <c r="AE10" s="30" t="str">
        <f>VLOOKUP(AD10,[1]취합!$D:$E,2,0)</f>
        <v>글로벌학제간프로젝트기획</v>
      </c>
    </row>
    <row r="11" spans="1:31" ht="33" customHeight="1" x14ac:dyDescent="0.3">
      <c r="A11" s="13">
        <v>8</v>
      </c>
      <c r="B11" s="14" t="s">
        <v>149</v>
      </c>
      <c r="C11" s="42" t="s">
        <v>65</v>
      </c>
      <c r="D11" s="15" t="s">
        <v>110</v>
      </c>
      <c r="E11" s="132" t="s">
        <v>153</v>
      </c>
      <c r="F11" s="16" t="s">
        <v>112</v>
      </c>
      <c r="G11" s="42" t="s">
        <v>138</v>
      </c>
      <c r="H11" s="43">
        <v>3</v>
      </c>
      <c r="I11" s="43">
        <v>3</v>
      </c>
      <c r="J11" s="43">
        <v>0</v>
      </c>
      <c r="K11" s="130">
        <v>43458</v>
      </c>
      <c r="L11" s="77" t="s">
        <v>298</v>
      </c>
      <c r="M11" s="77" t="s">
        <v>67</v>
      </c>
      <c r="N11" s="42" t="s">
        <v>151</v>
      </c>
      <c r="O11" s="42" t="s">
        <v>346</v>
      </c>
      <c r="P11" s="22">
        <v>16</v>
      </c>
      <c r="Q11" s="24" t="s">
        <v>116</v>
      </c>
      <c r="R11" s="42" t="s">
        <v>116</v>
      </c>
      <c r="S11" s="42" t="s">
        <v>116</v>
      </c>
      <c r="T11" s="42" t="s">
        <v>116</v>
      </c>
      <c r="U11" s="42" t="s">
        <v>116</v>
      </c>
      <c r="V11" s="42" t="s">
        <v>116</v>
      </c>
      <c r="W11" s="27" t="s">
        <v>152</v>
      </c>
      <c r="X11" s="28"/>
      <c r="Y11" s="28"/>
      <c r="Z11" s="28"/>
      <c r="AA11" s="28"/>
      <c r="AB11" s="28"/>
      <c r="AC11" s="29"/>
      <c r="AD11" s="30" t="str">
        <f>VLOOKUP(E11,[1]취합!$E:$J,6,0)</f>
        <v>RABA65219</v>
      </c>
      <c r="AE11" s="30" t="str">
        <f>VLOOKUP(AD11,[1]취합!$D:$E,2,0)</f>
        <v>글로벌학제간융합프로젝트</v>
      </c>
    </row>
    <row r="12" spans="1:31" s="110" customFormat="1" ht="33" customHeight="1" x14ac:dyDescent="0.3">
      <c r="A12" s="13">
        <v>9</v>
      </c>
      <c r="B12" s="16" t="s">
        <v>149</v>
      </c>
      <c r="C12" s="45" t="s">
        <v>339</v>
      </c>
      <c r="D12" s="15" t="s">
        <v>335</v>
      </c>
      <c r="E12" s="137" t="s">
        <v>337</v>
      </c>
      <c r="F12" s="16" t="s">
        <v>338</v>
      </c>
      <c r="G12" s="17" t="s">
        <v>132</v>
      </c>
      <c r="H12" s="109">
        <v>3</v>
      </c>
      <c r="I12" s="109">
        <v>1.5</v>
      </c>
      <c r="J12" s="109">
        <v>1.5</v>
      </c>
      <c r="K12" s="131">
        <v>45780</v>
      </c>
      <c r="L12" s="112" t="s">
        <v>340</v>
      </c>
      <c r="M12" s="112" t="s">
        <v>336</v>
      </c>
      <c r="N12" s="45" t="s">
        <v>116</v>
      </c>
      <c r="O12" s="45">
        <v>30</v>
      </c>
      <c r="P12" s="22"/>
      <c r="Q12" s="24"/>
      <c r="R12" s="28" t="s">
        <v>343</v>
      </c>
      <c r="S12" s="25" t="s">
        <v>344</v>
      </c>
      <c r="T12" s="28" t="s">
        <v>345</v>
      </c>
      <c r="U12" s="28" t="s">
        <v>341</v>
      </c>
      <c r="V12" s="28"/>
      <c r="W12" s="27" t="s">
        <v>152</v>
      </c>
      <c r="X12" s="28"/>
      <c r="Y12" s="28"/>
      <c r="Z12" s="28"/>
      <c r="AA12" s="28"/>
      <c r="AB12" s="42" t="s">
        <v>8</v>
      </c>
      <c r="AC12" s="77" t="s">
        <v>284</v>
      </c>
      <c r="AD12" s="30" t="str">
        <f>VLOOKUP(E12,[1]취합!$E:$J,6,0)</f>
        <v>RAAA64876</v>
      </c>
      <c r="AE12" s="30" t="str">
        <f>VLOOKUP(AD12,[1]취합!$D:$E,2,0)</f>
        <v>로컬콘텐츠실감미디어PBL</v>
      </c>
    </row>
    <row r="13" spans="1:31" s="110" customFormat="1" ht="33" customHeight="1" x14ac:dyDescent="0.3">
      <c r="A13" s="13">
        <v>10</v>
      </c>
      <c r="B13" s="16" t="s">
        <v>149</v>
      </c>
      <c r="C13" s="108" t="s">
        <v>327</v>
      </c>
      <c r="D13" s="15" t="s">
        <v>110</v>
      </c>
      <c r="E13" s="137" t="s">
        <v>328</v>
      </c>
      <c r="F13" s="16" t="s">
        <v>112</v>
      </c>
      <c r="G13" s="45" t="s">
        <v>138</v>
      </c>
      <c r="H13" s="109">
        <v>3</v>
      </c>
      <c r="I13" s="109">
        <v>3</v>
      </c>
      <c r="J13" s="109">
        <v>0</v>
      </c>
      <c r="K13" s="131">
        <v>36798</v>
      </c>
      <c r="L13" s="112" t="s">
        <v>333</v>
      </c>
      <c r="M13" s="112" t="s">
        <v>334</v>
      </c>
      <c r="N13" s="108" t="s">
        <v>327</v>
      </c>
      <c r="O13" s="21">
        <v>200</v>
      </c>
      <c r="P13" s="45"/>
      <c r="Q13" s="111"/>
      <c r="R13" s="45" t="s">
        <v>329</v>
      </c>
      <c r="S13" s="45" t="s">
        <v>330</v>
      </c>
      <c r="T13" s="17" t="s">
        <v>119</v>
      </c>
      <c r="U13" s="28" t="s">
        <v>331</v>
      </c>
      <c r="V13" s="45" t="s">
        <v>332</v>
      </c>
      <c r="W13" s="27" t="s">
        <v>122</v>
      </c>
      <c r="X13" s="45"/>
      <c r="Y13" s="45"/>
      <c r="Z13" s="45"/>
      <c r="AA13" s="45"/>
      <c r="AB13" s="45"/>
      <c r="AC13" s="29"/>
      <c r="AD13" s="30" t="str">
        <f>VLOOKUP(E13,[1]취합!$E:$J,6,0)</f>
        <v>RAAA65222</v>
      </c>
      <c r="AE13" s="30" t="str">
        <f>VLOOKUP(AD13,[1]취합!$D:$E,2,0)</f>
        <v>미디어콘텐츠트렌드분석</v>
      </c>
    </row>
    <row r="14" spans="1:31" ht="33" customHeight="1" x14ac:dyDescent="0.3">
      <c r="A14" s="13">
        <v>11</v>
      </c>
      <c r="B14" s="14" t="s">
        <v>154</v>
      </c>
      <c r="C14" s="31" t="s">
        <v>155</v>
      </c>
      <c r="D14" s="15" t="s">
        <v>110</v>
      </c>
      <c r="E14" s="136" t="s">
        <v>156</v>
      </c>
      <c r="F14" s="16" t="s">
        <v>112</v>
      </c>
      <c r="G14" s="17" t="s">
        <v>113</v>
      </c>
      <c r="H14" s="18">
        <v>3</v>
      </c>
      <c r="I14" s="18">
        <v>3</v>
      </c>
      <c r="J14" s="20">
        <v>0</v>
      </c>
      <c r="K14" s="128" t="s">
        <v>157</v>
      </c>
      <c r="L14" s="101" t="s">
        <v>299</v>
      </c>
      <c r="M14" s="101" t="s">
        <v>20</v>
      </c>
      <c r="N14" s="14" t="s">
        <v>158</v>
      </c>
      <c r="O14" s="32">
        <v>500</v>
      </c>
      <c r="P14" s="22">
        <v>10</v>
      </c>
      <c r="Q14" s="23" t="s">
        <v>116</v>
      </c>
      <c r="R14" s="24" t="s">
        <v>159</v>
      </c>
      <c r="S14" s="25" t="s">
        <v>160</v>
      </c>
      <c r="T14" s="17" t="s">
        <v>119</v>
      </c>
      <c r="U14" s="17" t="s">
        <v>161</v>
      </c>
      <c r="V14" s="42" t="s">
        <v>162</v>
      </c>
      <c r="W14" s="27" t="s">
        <v>122</v>
      </c>
      <c r="X14" s="28"/>
      <c r="Y14" s="28"/>
      <c r="Z14" s="28"/>
      <c r="AA14" s="28"/>
      <c r="AB14" s="28"/>
      <c r="AC14" s="29"/>
      <c r="AD14" s="30" t="str">
        <f>VLOOKUP(E14,[1]취합!$E:$J,6,0)</f>
        <v>RAAA64859</v>
      </c>
      <c r="AE14" s="30" t="str">
        <f>VLOOKUP(AD14,[1]취합!$D:$E,2,0)</f>
        <v>메타버스크리에이터세미나</v>
      </c>
    </row>
    <row r="15" spans="1:31" ht="33" customHeight="1" x14ac:dyDescent="0.3">
      <c r="A15" s="13">
        <v>12</v>
      </c>
      <c r="B15" s="14" t="s">
        <v>154</v>
      </c>
      <c r="C15" s="31" t="s">
        <v>155</v>
      </c>
      <c r="D15" s="15" t="s">
        <v>110</v>
      </c>
      <c r="E15" s="136" t="s">
        <v>163</v>
      </c>
      <c r="F15" s="16" t="s">
        <v>112</v>
      </c>
      <c r="G15" s="17" t="s">
        <v>132</v>
      </c>
      <c r="H15" s="18">
        <v>3</v>
      </c>
      <c r="I15" s="18">
        <v>2</v>
      </c>
      <c r="J15" s="20">
        <v>1</v>
      </c>
      <c r="K15" s="128" t="s">
        <v>164</v>
      </c>
      <c r="L15" s="101" t="s">
        <v>300</v>
      </c>
      <c r="M15" s="101" t="s">
        <v>25</v>
      </c>
      <c r="N15" s="14" t="s">
        <v>158</v>
      </c>
      <c r="O15" s="32">
        <v>30</v>
      </c>
      <c r="P15" s="22"/>
      <c r="Q15" s="23" t="s">
        <v>116</v>
      </c>
      <c r="R15" s="24" t="s">
        <v>159</v>
      </c>
      <c r="S15" s="25" t="s">
        <v>160</v>
      </c>
      <c r="T15" s="17" t="s">
        <v>119</v>
      </c>
      <c r="U15" s="17" t="s">
        <v>165</v>
      </c>
      <c r="V15" s="42" t="s">
        <v>166</v>
      </c>
      <c r="W15" s="27" t="s">
        <v>167</v>
      </c>
      <c r="X15" s="28"/>
      <c r="Y15" s="28"/>
      <c r="Z15" s="28"/>
      <c r="AA15" s="28"/>
      <c r="AB15" s="28"/>
      <c r="AC15" s="29"/>
      <c r="AD15" s="30" t="str">
        <f>VLOOKUP(E15,[1]취합!$E:$J,6,0)</f>
        <v>RAAA65187</v>
      </c>
      <c r="AE15" s="30" t="str">
        <f>VLOOKUP(AD15,[1]취합!$D:$E,2,0)</f>
        <v>메타버스3D디자인</v>
      </c>
    </row>
    <row r="16" spans="1:31" ht="33" customHeight="1" x14ac:dyDescent="0.3">
      <c r="A16" s="13">
        <v>13</v>
      </c>
      <c r="B16" s="14" t="s">
        <v>154</v>
      </c>
      <c r="C16" s="31" t="s">
        <v>155</v>
      </c>
      <c r="D16" s="15" t="s">
        <v>110</v>
      </c>
      <c r="E16" s="136" t="s">
        <v>168</v>
      </c>
      <c r="F16" s="16" t="s">
        <v>112</v>
      </c>
      <c r="G16" s="17" t="s">
        <v>132</v>
      </c>
      <c r="H16" s="18">
        <v>3</v>
      </c>
      <c r="I16" s="18">
        <v>2</v>
      </c>
      <c r="J16" s="20">
        <v>1</v>
      </c>
      <c r="K16" s="128" t="s">
        <v>169</v>
      </c>
      <c r="L16" s="101" t="s">
        <v>301</v>
      </c>
      <c r="M16" s="101" t="s">
        <v>26</v>
      </c>
      <c r="N16" s="14" t="s">
        <v>158</v>
      </c>
      <c r="O16" s="32">
        <v>30</v>
      </c>
      <c r="P16" s="22"/>
      <c r="Q16" s="23" t="s">
        <v>116</v>
      </c>
      <c r="R16" s="24" t="s">
        <v>159</v>
      </c>
      <c r="S16" s="25" t="s">
        <v>160</v>
      </c>
      <c r="T16" s="17" t="s">
        <v>119</v>
      </c>
      <c r="U16" s="17" t="s">
        <v>170</v>
      </c>
      <c r="V16" s="42" t="s">
        <v>171</v>
      </c>
      <c r="W16" s="27" t="s">
        <v>167</v>
      </c>
      <c r="X16" s="28"/>
      <c r="Y16" s="28"/>
      <c r="Z16" s="28"/>
      <c r="AA16" s="28"/>
      <c r="AB16" s="28"/>
      <c r="AC16" s="29"/>
      <c r="AD16" s="30" t="str">
        <f>VLOOKUP(E16,[1]취합!$E:$J,6,0)</f>
        <v>RAAA64860</v>
      </c>
      <c r="AE16" s="30" t="str">
        <f>VLOOKUP(AD16,[1]취합!$D:$E,2,0)</f>
        <v>메타버스예술작품전시</v>
      </c>
    </row>
    <row r="17" spans="1:31" ht="52.5" customHeight="1" x14ac:dyDescent="0.3">
      <c r="A17" s="13">
        <v>14</v>
      </c>
      <c r="B17" s="14" t="s">
        <v>172</v>
      </c>
      <c r="C17" s="44" t="s">
        <v>173</v>
      </c>
      <c r="D17" s="15" t="s">
        <v>110</v>
      </c>
      <c r="E17" s="132" t="s">
        <v>174</v>
      </c>
      <c r="F17" s="16" t="s">
        <v>112</v>
      </c>
      <c r="G17" s="42" t="s">
        <v>138</v>
      </c>
      <c r="H17" s="18">
        <v>3</v>
      </c>
      <c r="I17" s="18">
        <v>3</v>
      </c>
      <c r="J17" s="20">
        <v>0</v>
      </c>
      <c r="K17" s="130" t="s">
        <v>175</v>
      </c>
      <c r="L17" s="77" t="s">
        <v>311</v>
      </c>
      <c r="M17" s="51" t="s">
        <v>313</v>
      </c>
      <c r="N17" s="42" t="s">
        <v>176</v>
      </c>
      <c r="O17" s="42">
        <v>300</v>
      </c>
      <c r="P17" s="22">
        <v>18</v>
      </c>
      <c r="Q17" s="23" t="s">
        <v>116</v>
      </c>
      <c r="R17" s="24" t="s">
        <v>117</v>
      </c>
      <c r="S17" s="25" t="s">
        <v>177</v>
      </c>
      <c r="T17" s="17" t="s">
        <v>119</v>
      </c>
      <c r="U17" s="17" t="s">
        <v>178</v>
      </c>
      <c r="V17" s="42" t="s">
        <v>179</v>
      </c>
      <c r="W17" s="27" t="s">
        <v>122</v>
      </c>
      <c r="X17" s="28"/>
      <c r="Y17" s="28"/>
      <c r="Z17" s="28"/>
      <c r="AA17" s="28"/>
      <c r="AB17" s="28"/>
      <c r="AC17" s="29"/>
      <c r="AD17" s="30" t="e">
        <f>VLOOKUP(E17,[1]취합!$E:$J,6,0)</f>
        <v>#N/A</v>
      </c>
      <c r="AE17" s="30" t="e">
        <f>VLOOKUP(AD17,[1]취합!$D:$E,2,0)</f>
        <v>#N/A</v>
      </c>
    </row>
    <row r="18" spans="1:31" ht="33" customHeight="1" x14ac:dyDescent="0.3">
      <c r="A18" s="13">
        <v>15</v>
      </c>
      <c r="B18" s="14" t="s">
        <v>172</v>
      </c>
      <c r="C18" s="44" t="s">
        <v>180</v>
      </c>
      <c r="D18" s="15" t="s">
        <v>110</v>
      </c>
      <c r="E18" s="132" t="s">
        <v>181</v>
      </c>
      <c r="F18" s="16" t="s">
        <v>112</v>
      </c>
      <c r="G18" s="42" t="s">
        <v>138</v>
      </c>
      <c r="H18" s="18">
        <v>3</v>
      </c>
      <c r="I18" s="18">
        <v>3</v>
      </c>
      <c r="J18" s="20">
        <v>0</v>
      </c>
      <c r="K18" s="130" t="s">
        <v>182</v>
      </c>
      <c r="L18" s="77" t="s">
        <v>312</v>
      </c>
      <c r="M18" s="51" t="s">
        <v>314</v>
      </c>
      <c r="N18" s="42" t="s">
        <v>176</v>
      </c>
      <c r="O18" s="42">
        <v>300</v>
      </c>
      <c r="P18" s="22">
        <v>2</v>
      </c>
      <c r="Q18" s="23" t="s">
        <v>116</v>
      </c>
      <c r="R18" s="24" t="s">
        <v>117</v>
      </c>
      <c r="S18" s="25" t="s">
        <v>177</v>
      </c>
      <c r="T18" s="17" t="s">
        <v>119</v>
      </c>
      <c r="U18" s="17" t="s">
        <v>183</v>
      </c>
      <c r="V18" s="42" t="s">
        <v>184</v>
      </c>
      <c r="W18" s="27" t="s">
        <v>122</v>
      </c>
      <c r="X18" s="28"/>
      <c r="Y18" s="28"/>
      <c r="Z18" s="28"/>
      <c r="AA18" s="28"/>
      <c r="AB18" s="28"/>
      <c r="AC18" s="29"/>
      <c r="AD18" s="30" t="e">
        <f>VLOOKUP(E18,[1]취합!$E:$J,6,0)</f>
        <v>#N/A</v>
      </c>
      <c r="AE18" s="30" t="e">
        <f>VLOOKUP(AD18,[1]취합!$D:$E,2,0)</f>
        <v>#N/A</v>
      </c>
    </row>
    <row r="19" spans="1:31" ht="33" customHeight="1" x14ac:dyDescent="0.3">
      <c r="A19" s="13">
        <v>16</v>
      </c>
      <c r="B19" s="14" t="s">
        <v>172</v>
      </c>
      <c r="C19" s="44" t="s">
        <v>185</v>
      </c>
      <c r="D19" s="15" t="s">
        <v>110</v>
      </c>
      <c r="E19" s="132" t="s">
        <v>186</v>
      </c>
      <c r="F19" s="16" t="s">
        <v>112</v>
      </c>
      <c r="G19" s="42" t="s">
        <v>187</v>
      </c>
      <c r="H19" s="18">
        <v>3</v>
      </c>
      <c r="I19" s="18">
        <v>2</v>
      </c>
      <c r="J19" s="20">
        <v>2</v>
      </c>
      <c r="K19" s="130" t="s">
        <v>188</v>
      </c>
      <c r="L19" s="77" t="s">
        <v>302</v>
      </c>
      <c r="M19" s="77" t="s">
        <v>303</v>
      </c>
      <c r="N19" s="42" t="s">
        <v>189</v>
      </c>
      <c r="O19" s="42">
        <v>50</v>
      </c>
      <c r="P19" s="22"/>
      <c r="Q19" s="23" t="s">
        <v>116</v>
      </c>
      <c r="R19" s="24" t="s">
        <v>117</v>
      </c>
      <c r="S19" s="25" t="s">
        <v>177</v>
      </c>
      <c r="T19" s="17" t="s">
        <v>350</v>
      </c>
      <c r="U19" s="17" t="s">
        <v>190</v>
      </c>
      <c r="V19" s="42" t="s">
        <v>191</v>
      </c>
      <c r="W19" s="27" t="s">
        <v>342</v>
      </c>
      <c r="X19" s="28"/>
      <c r="Y19" s="28"/>
      <c r="Z19" s="28"/>
      <c r="AA19" s="28"/>
      <c r="AB19" s="28"/>
      <c r="AC19" s="29"/>
      <c r="AD19" s="30" t="str">
        <f>VLOOKUP(E19,[1]취합!$E:$J,6,0)</f>
        <v>RAAA64905</v>
      </c>
      <c r="AE19" s="30" t="str">
        <f>VLOOKUP(AD19,[1]취합!$D:$E,2,0)</f>
        <v>AR/VR프로젝트</v>
      </c>
    </row>
    <row r="20" spans="1:31" ht="33" customHeight="1" x14ac:dyDescent="0.3">
      <c r="A20" s="13">
        <v>17</v>
      </c>
      <c r="B20" s="14" t="s">
        <v>172</v>
      </c>
      <c r="C20" s="44" t="s">
        <v>70</v>
      </c>
      <c r="D20" s="15" t="s">
        <v>110</v>
      </c>
      <c r="E20" s="132" t="s">
        <v>192</v>
      </c>
      <c r="F20" s="16" t="s">
        <v>112</v>
      </c>
      <c r="G20" s="42" t="s">
        <v>187</v>
      </c>
      <c r="H20" s="18">
        <v>3</v>
      </c>
      <c r="I20" s="18">
        <v>3</v>
      </c>
      <c r="J20" s="20">
        <v>0</v>
      </c>
      <c r="K20" s="130" t="s">
        <v>193</v>
      </c>
      <c r="L20" s="77" t="s">
        <v>304</v>
      </c>
      <c r="M20" s="77" t="s">
        <v>74</v>
      </c>
      <c r="N20" s="42" t="s">
        <v>194</v>
      </c>
      <c r="O20" s="42">
        <v>50</v>
      </c>
      <c r="P20" s="22"/>
      <c r="Q20" s="23" t="s">
        <v>116</v>
      </c>
      <c r="R20" s="24" t="s">
        <v>117</v>
      </c>
      <c r="S20" s="25" t="s">
        <v>177</v>
      </c>
      <c r="T20" s="17" t="s">
        <v>351</v>
      </c>
      <c r="U20" s="17" t="s">
        <v>195</v>
      </c>
      <c r="V20" s="42" t="s">
        <v>196</v>
      </c>
      <c r="W20" s="27" t="s">
        <v>342</v>
      </c>
      <c r="X20" s="28"/>
      <c r="Y20" s="28"/>
      <c r="Z20" s="28"/>
      <c r="AA20" s="28"/>
      <c r="AB20" s="28"/>
      <c r="AC20" s="29"/>
      <c r="AD20" s="30" t="str">
        <f>VLOOKUP(E20,[1]취합!$E:$J,6,0)</f>
        <v>RAAA66056</v>
      </c>
      <c r="AE20" s="30" t="str">
        <f>VLOOKUP(AD20,[1]취합!$D:$E,2,0)</f>
        <v>디지털이미징설계</v>
      </c>
    </row>
    <row r="21" spans="1:31" ht="27" customHeight="1" x14ac:dyDescent="0.3">
      <c r="A21" s="13">
        <v>18</v>
      </c>
      <c r="B21" s="14" t="s">
        <v>197</v>
      </c>
      <c r="C21" s="45" t="s">
        <v>31</v>
      </c>
      <c r="D21" s="15" t="s">
        <v>110</v>
      </c>
      <c r="E21" s="132" t="s">
        <v>198</v>
      </c>
      <c r="F21" s="16" t="s">
        <v>112</v>
      </c>
      <c r="G21" s="42" t="s">
        <v>199</v>
      </c>
      <c r="H21" s="18">
        <v>3</v>
      </c>
      <c r="I21" s="42">
        <v>1.5</v>
      </c>
      <c r="J21" s="42">
        <v>1.5</v>
      </c>
      <c r="K21" s="130">
        <v>17115</v>
      </c>
      <c r="L21" s="77" t="s">
        <v>305</v>
      </c>
      <c r="M21" s="77" t="s">
        <v>37</v>
      </c>
      <c r="N21" s="14" t="s">
        <v>115</v>
      </c>
      <c r="O21" s="42">
        <v>1000</v>
      </c>
      <c r="P21" s="22">
        <v>35</v>
      </c>
      <c r="Q21" s="24" t="s">
        <v>119</v>
      </c>
      <c r="R21" s="24" t="s">
        <v>117</v>
      </c>
      <c r="S21" s="25" t="s">
        <v>177</v>
      </c>
      <c r="T21" s="24" t="s">
        <v>119</v>
      </c>
      <c r="U21" s="17" t="s">
        <v>200</v>
      </c>
      <c r="V21" s="46" t="s">
        <v>201</v>
      </c>
      <c r="W21" s="27" t="s">
        <v>122</v>
      </c>
      <c r="X21" s="28"/>
      <c r="Y21" s="28"/>
      <c r="Z21" s="28"/>
      <c r="AA21" s="28"/>
      <c r="AB21" s="28"/>
      <c r="AC21" s="29"/>
      <c r="AD21" s="30" t="str">
        <f>VLOOKUP(E21,[1]취합!$E:$J,6,0)</f>
        <v>RAAA65211</v>
      </c>
      <c r="AE21" s="30" t="str">
        <f>VLOOKUP(AD21,[1]취합!$D:$E,2,0)</f>
        <v>실감미디어의이해</v>
      </c>
    </row>
    <row r="22" spans="1:31" ht="27" hidden="1" customHeight="1" x14ac:dyDescent="0.3">
      <c r="A22" s="13">
        <v>19</v>
      </c>
      <c r="B22" s="14" t="s">
        <v>197</v>
      </c>
      <c r="C22" s="28" t="s">
        <v>202</v>
      </c>
      <c r="D22" s="15" t="s">
        <v>110</v>
      </c>
      <c r="E22" s="132" t="s">
        <v>203</v>
      </c>
      <c r="F22" s="16" t="s">
        <v>112</v>
      </c>
      <c r="G22" s="42" t="s">
        <v>199</v>
      </c>
      <c r="H22" s="18">
        <v>3</v>
      </c>
      <c r="I22" s="42">
        <v>1.5</v>
      </c>
      <c r="J22" s="42">
        <v>1.5</v>
      </c>
      <c r="K22" s="130">
        <v>16694</v>
      </c>
      <c r="L22" s="77"/>
      <c r="M22" s="77"/>
      <c r="N22" s="14" t="s">
        <v>115</v>
      </c>
      <c r="O22" s="42">
        <v>1000</v>
      </c>
      <c r="P22" s="22"/>
      <c r="Q22" s="24" t="s">
        <v>119</v>
      </c>
      <c r="R22" s="24" t="s">
        <v>117</v>
      </c>
      <c r="S22" s="25" t="s">
        <v>177</v>
      </c>
      <c r="T22" s="24" t="s">
        <v>119</v>
      </c>
      <c r="U22" s="17" t="s">
        <v>200</v>
      </c>
      <c r="V22" s="46" t="s">
        <v>204</v>
      </c>
      <c r="W22" s="27" t="s">
        <v>122</v>
      </c>
      <c r="X22" s="28"/>
      <c r="Y22" s="28"/>
      <c r="Z22" s="28"/>
      <c r="AA22" s="28"/>
      <c r="AB22" s="28"/>
      <c r="AC22" s="29"/>
      <c r="AD22" s="30" t="e">
        <f>VLOOKUP(E22,[1]취합!$E:$J,6,0)</f>
        <v>#N/A</v>
      </c>
      <c r="AE22" s="30" t="e">
        <f>VLOOKUP(AD22,[1]취합!$D:$E,2,0)</f>
        <v>#N/A</v>
      </c>
    </row>
    <row r="23" spans="1:31" ht="34.5" customHeight="1" x14ac:dyDescent="0.3">
      <c r="A23" s="13">
        <v>20</v>
      </c>
      <c r="B23" s="14" t="s">
        <v>197</v>
      </c>
      <c r="C23" s="16" t="s">
        <v>205</v>
      </c>
      <c r="D23" s="15" t="s">
        <v>110</v>
      </c>
      <c r="E23" s="132" t="s">
        <v>206</v>
      </c>
      <c r="F23" s="16" t="s">
        <v>112</v>
      </c>
      <c r="G23" s="42" t="s">
        <v>199</v>
      </c>
      <c r="H23" s="18">
        <v>3</v>
      </c>
      <c r="I23" s="42">
        <v>1.5</v>
      </c>
      <c r="J23" s="42">
        <v>1.5</v>
      </c>
      <c r="K23" s="130">
        <v>17117</v>
      </c>
      <c r="L23" s="77" t="s">
        <v>315</v>
      </c>
      <c r="M23" s="77" t="s">
        <v>61</v>
      </c>
      <c r="N23" s="14" t="s">
        <v>115</v>
      </c>
      <c r="O23" s="42">
        <v>1000</v>
      </c>
      <c r="P23" s="22">
        <v>10</v>
      </c>
      <c r="Q23" s="24" t="s">
        <v>119</v>
      </c>
      <c r="R23" s="24" t="s">
        <v>117</v>
      </c>
      <c r="S23" s="25" t="s">
        <v>177</v>
      </c>
      <c r="T23" s="24" t="s">
        <v>119</v>
      </c>
      <c r="U23" s="17" t="s">
        <v>200</v>
      </c>
      <c r="V23" s="46" t="s">
        <v>207</v>
      </c>
      <c r="W23" s="27" t="s">
        <v>122</v>
      </c>
      <c r="X23" s="28"/>
      <c r="Y23" s="28"/>
      <c r="Z23" s="28"/>
      <c r="AA23" s="28"/>
      <c r="AB23" s="28"/>
      <c r="AC23" s="29"/>
      <c r="AD23" s="30" t="e">
        <f>VLOOKUP(E23,[1]취합!$E:$J,6,0)</f>
        <v>#N/A</v>
      </c>
      <c r="AE23" s="30" t="e">
        <f>VLOOKUP(AD23,[1]취합!$D:$E,2,0)</f>
        <v>#N/A</v>
      </c>
    </row>
    <row r="24" spans="1:31" ht="34.5" customHeight="1" x14ac:dyDescent="0.3">
      <c r="A24" s="13">
        <v>21</v>
      </c>
      <c r="B24" s="14" t="s">
        <v>197</v>
      </c>
      <c r="C24" s="16" t="s">
        <v>205</v>
      </c>
      <c r="D24" s="15" t="s">
        <v>110</v>
      </c>
      <c r="E24" s="132" t="s">
        <v>208</v>
      </c>
      <c r="F24" s="16" t="s">
        <v>112</v>
      </c>
      <c r="G24" s="42" t="s">
        <v>199</v>
      </c>
      <c r="H24" s="18">
        <v>3</v>
      </c>
      <c r="I24" s="43">
        <v>1</v>
      </c>
      <c r="J24" s="43">
        <v>2</v>
      </c>
      <c r="K24" s="130">
        <v>16428</v>
      </c>
      <c r="L24" s="77" t="s">
        <v>306</v>
      </c>
      <c r="M24" s="77" t="s">
        <v>64</v>
      </c>
      <c r="N24" s="14" t="s">
        <v>115</v>
      </c>
      <c r="O24" s="42">
        <v>30</v>
      </c>
      <c r="P24" s="22">
        <v>58</v>
      </c>
      <c r="Q24" s="23" t="s">
        <v>116</v>
      </c>
      <c r="R24" s="24" t="s">
        <v>209</v>
      </c>
      <c r="S24" s="25" t="s">
        <v>210</v>
      </c>
      <c r="T24" s="24" t="s">
        <v>143</v>
      </c>
      <c r="U24" s="17" t="s">
        <v>211</v>
      </c>
      <c r="V24" s="42" t="s">
        <v>212</v>
      </c>
      <c r="W24" s="27" t="s">
        <v>152</v>
      </c>
      <c r="X24" s="28"/>
      <c r="Y24" s="28"/>
      <c r="Z24" s="28"/>
      <c r="AA24" s="28"/>
      <c r="AB24" s="42" t="s">
        <v>8</v>
      </c>
      <c r="AC24" s="77" t="s">
        <v>284</v>
      </c>
      <c r="AD24" s="30" t="str">
        <f>VLOOKUP(E24,[1]취합!$E:$J,6,0)</f>
        <v>RAAA64872</v>
      </c>
      <c r="AE24" s="30" t="str">
        <f>VLOOKUP(AD24,[1]취합!$D:$E,2,0)</f>
        <v>소셜리빙랩실감미디어PBL</v>
      </c>
    </row>
    <row r="25" spans="1:31" ht="34.5" customHeight="1" x14ac:dyDescent="0.3">
      <c r="A25" s="13">
        <v>22</v>
      </c>
      <c r="B25" s="54" t="s">
        <v>197</v>
      </c>
      <c r="C25" s="78" t="s">
        <v>286</v>
      </c>
      <c r="D25" s="79" t="s">
        <v>110</v>
      </c>
      <c r="E25" s="132" t="s">
        <v>287</v>
      </c>
      <c r="F25" s="16" t="s">
        <v>112</v>
      </c>
      <c r="G25" s="32" t="s">
        <v>199</v>
      </c>
      <c r="H25" s="80">
        <v>3</v>
      </c>
      <c r="I25" s="81">
        <v>2</v>
      </c>
      <c r="J25" s="81">
        <v>1</v>
      </c>
      <c r="K25" s="132">
        <v>17224</v>
      </c>
      <c r="L25" s="51" t="s">
        <v>307</v>
      </c>
      <c r="M25" s="51" t="s">
        <v>308</v>
      </c>
      <c r="N25" s="54" t="s">
        <v>115</v>
      </c>
      <c r="O25" s="32">
        <v>100</v>
      </c>
      <c r="P25" s="82" t="s">
        <v>119</v>
      </c>
      <c r="Q25" s="82" t="s">
        <v>117</v>
      </c>
      <c r="R25" s="83" t="s">
        <v>177</v>
      </c>
      <c r="S25" s="82" t="s">
        <v>119</v>
      </c>
      <c r="T25" s="84" t="s">
        <v>288</v>
      </c>
      <c r="U25" s="32" t="s">
        <v>289</v>
      </c>
      <c r="V25" s="85" t="s">
        <v>122</v>
      </c>
      <c r="W25" s="86"/>
      <c r="X25" s="86"/>
      <c r="Y25" s="86"/>
      <c r="Z25" s="86"/>
      <c r="AA25" s="86"/>
      <c r="AC25" s="87"/>
      <c r="AD25" s="30" t="str">
        <f>VLOOKUP(E25,[1]취합!$E:$J,6,0)</f>
        <v>RAAA65180</v>
      </c>
      <c r="AE25" s="30" t="str">
        <f>VLOOKUP(AD25,[1]취합!$D:$E,2,0)</f>
        <v>게이미피케이션의이해와활용</v>
      </c>
    </row>
    <row r="26" spans="1:31" ht="27" customHeight="1" x14ac:dyDescent="0.3">
      <c r="A26" s="13">
        <v>23</v>
      </c>
      <c r="B26" s="14" t="s">
        <v>213</v>
      </c>
      <c r="C26" s="42" t="s">
        <v>31</v>
      </c>
      <c r="D26" s="15" t="s">
        <v>110</v>
      </c>
      <c r="E26" s="130" t="s">
        <v>214</v>
      </c>
      <c r="F26" s="16" t="s">
        <v>112</v>
      </c>
      <c r="G26" s="17" t="s">
        <v>113</v>
      </c>
      <c r="H26" s="18">
        <v>3</v>
      </c>
      <c r="I26" s="19">
        <v>3</v>
      </c>
      <c r="J26" s="20">
        <v>0</v>
      </c>
      <c r="K26" s="133" t="s">
        <v>215</v>
      </c>
      <c r="L26" s="103" t="s">
        <v>309</v>
      </c>
      <c r="M26" s="103" t="s">
        <v>42</v>
      </c>
      <c r="N26" s="42" t="s">
        <v>216</v>
      </c>
      <c r="O26" s="42">
        <v>80</v>
      </c>
      <c r="P26" s="22">
        <v>5</v>
      </c>
      <c r="Q26" s="42"/>
      <c r="R26" s="24" t="s">
        <v>117</v>
      </c>
      <c r="S26" s="25" t="s">
        <v>217</v>
      </c>
      <c r="T26" s="17" t="s">
        <v>119</v>
      </c>
      <c r="U26" s="17" t="s">
        <v>218</v>
      </c>
      <c r="V26" s="42" t="s">
        <v>219</v>
      </c>
      <c r="W26" s="27" t="s">
        <v>122</v>
      </c>
      <c r="X26" s="47"/>
      <c r="Y26" s="47"/>
      <c r="Z26" s="47"/>
      <c r="AA26" s="47"/>
      <c r="AB26" s="47"/>
      <c r="AC26" s="48"/>
      <c r="AD26" s="30" t="str">
        <f>VLOOKUP(E26,[1]취합!$E:$J,6,0)</f>
        <v>RABA65193</v>
      </c>
      <c r="AE26" s="30" t="str">
        <f>VLOOKUP(AD26,[1]취합!$D:$E,2,0)</f>
        <v>XR마케팅</v>
      </c>
    </row>
    <row r="27" spans="1:31" ht="27" customHeight="1" x14ac:dyDescent="0.3">
      <c r="A27" s="13">
        <v>24</v>
      </c>
      <c r="B27" s="14" t="s">
        <v>213</v>
      </c>
      <c r="C27" s="42" t="s">
        <v>220</v>
      </c>
      <c r="D27" s="15" t="s">
        <v>110</v>
      </c>
      <c r="E27" s="130" t="s">
        <v>293</v>
      </c>
      <c r="F27" s="16" t="s">
        <v>112</v>
      </c>
      <c r="G27" s="17" t="s">
        <v>113</v>
      </c>
      <c r="H27" s="18">
        <v>3</v>
      </c>
      <c r="I27" s="19">
        <v>3</v>
      </c>
      <c r="J27" s="20">
        <v>0</v>
      </c>
      <c r="K27" s="134">
        <v>58148</v>
      </c>
      <c r="L27" s="89" t="s">
        <v>316</v>
      </c>
      <c r="M27" s="89" t="s">
        <v>317</v>
      </c>
      <c r="N27" s="42" t="s">
        <v>216</v>
      </c>
      <c r="O27" s="42">
        <v>50</v>
      </c>
      <c r="P27" s="22">
        <v>20</v>
      </c>
      <c r="Q27" s="42" t="s">
        <v>143</v>
      </c>
      <c r="R27" s="24" t="s">
        <v>117</v>
      </c>
      <c r="S27" s="25" t="s">
        <v>217</v>
      </c>
      <c r="T27" s="17" t="s">
        <v>143</v>
      </c>
      <c r="U27" s="17" t="s">
        <v>218</v>
      </c>
      <c r="V27" s="42" t="s">
        <v>219</v>
      </c>
      <c r="W27" s="27" t="s">
        <v>221</v>
      </c>
      <c r="X27" s="47"/>
      <c r="Y27" s="47"/>
      <c r="Z27" s="47"/>
      <c r="AA27" s="47"/>
      <c r="AB27" s="42" t="s">
        <v>8</v>
      </c>
      <c r="AC27" s="77" t="s">
        <v>284</v>
      </c>
      <c r="AD27" s="30" t="e">
        <f>VLOOKUP(E27,[1]취합!$E:$J,6,0)</f>
        <v>#N/A</v>
      </c>
      <c r="AE27" s="30" t="e">
        <f>VLOOKUP(AD27,[1]취합!$D:$E,2,0)</f>
        <v>#N/A</v>
      </c>
    </row>
    <row r="28" spans="1:31" x14ac:dyDescent="0.3">
      <c r="P28" s="49"/>
    </row>
    <row r="29" spans="1:31" x14ac:dyDescent="0.3">
      <c r="P29" s="51">
        <f>SUM(P4:P27)</f>
        <v>195</v>
      </c>
    </row>
    <row r="31" spans="1:31" ht="27" customHeight="1" x14ac:dyDescent="0.3"/>
    <row r="32" spans="1:31" ht="27" customHeight="1" x14ac:dyDescent="0.3"/>
    <row r="33" ht="27" customHeight="1" x14ac:dyDescent="0.3"/>
    <row r="34" ht="27" customHeight="1" x14ac:dyDescent="0.3"/>
    <row r="35" ht="27" customHeight="1" x14ac:dyDescent="0.3"/>
    <row r="36" ht="27" customHeight="1" x14ac:dyDescent="0.3"/>
    <row r="37" ht="27" customHeight="1" x14ac:dyDescent="0.3"/>
    <row r="38" ht="27" customHeight="1" x14ac:dyDescent="0.3"/>
    <row r="40" ht="27" customHeight="1" x14ac:dyDescent="0.3"/>
    <row r="42" ht="27" customHeight="1" x14ac:dyDescent="0.3"/>
    <row r="43" ht="27" customHeight="1" x14ac:dyDescent="0.3"/>
    <row r="44" ht="27" customHeight="1" x14ac:dyDescent="0.3"/>
    <row r="45" ht="27" customHeight="1" x14ac:dyDescent="0.3"/>
    <row r="46" ht="27" customHeight="1" x14ac:dyDescent="0.3"/>
    <row r="49" ht="27" customHeight="1" x14ac:dyDescent="0.3"/>
    <row r="50" ht="27" customHeight="1" x14ac:dyDescent="0.3"/>
    <row r="51" ht="27" customHeight="1" x14ac:dyDescent="0.3"/>
    <row r="53" ht="27" customHeight="1" x14ac:dyDescent="0.3"/>
    <row r="54" ht="27" customHeight="1" x14ac:dyDescent="0.3"/>
    <row r="55" ht="27" customHeight="1" x14ac:dyDescent="0.3"/>
    <row r="56" ht="27" customHeight="1" x14ac:dyDescent="0.3"/>
    <row r="57" ht="27" customHeight="1" x14ac:dyDescent="0.3"/>
    <row r="58" ht="27" customHeight="1" x14ac:dyDescent="0.3"/>
    <row r="59" ht="27" customHeight="1" x14ac:dyDescent="0.3"/>
    <row r="60" ht="27" customHeight="1" x14ac:dyDescent="0.3"/>
    <row r="61" ht="27" customHeight="1" x14ac:dyDescent="0.3"/>
    <row r="62" ht="27" customHeight="1" x14ac:dyDescent="0.3"/>
    <row r="63" ht="27" customHeight="1" x14ac:dyDescent="0.3"/>
    <row r="64" ht="27" customHeight="1" x14ac:dyDescent="0.3"/>
    <row r="65" ht="27" customHeight="1" x14ac:dyDescent="0.3"/>
    <row r="66" ht="27" customHeight="1" x14ac:dyDescent="0.3"/>
    <row r="67" ht="27" customHeight="1" x14ac:dyDescent="0.3"/>
    <row r="68" ht="27" customHeight="1" x14ac:dyDescent="0.3"/>
    <row r="69" ht="27" customHeight="1" x14ac:dyDescent="0.3"/>
    <row r="70" ht="27" customHeight="1" x14ac:dyDescent="0.3"/>
    <row r="71" ht="27" customHeight="1" x14ac:dyDescent="0.3"/>
    <row r="72" ht="27" customHeight="1" x14ac:dyDescent="0.3"/>
    <row r="73" ht="27" customHeight="1" x14ac:dyDescent="0.3"/>
    <row r="74" ht="27" customHeight="1" x14ac:dyDescent="0.3"/>
    <row r="75" ht="27" customHeight="1" x14ac:dyDescent="0.3"/>
    <row r="76" ht="27" customHeight="1" x14ac:dyDescent="0.3"/>
    <row r="77" ht="27" customHeight="1" x14ac:dyDescent="0.3"/>
    <row r="78" ht="27" customHeight="1" x14ac:dyDescent="0.3"/>
    <row r="79" ht="27" customHeight="1" x14ac:dyDescent="0.3"/>
    <row r="80" ht="27" customHeight="1" x14ac:dyDescent="0.3"/>
    <row r="81" ht="27" customHeight="1" x14ac:dyDescent="0.3"/>
    <row r="82" ht="27" customHeight="1" x14ac:dyDescent="0.3"/>
  </sheetData>
  <autoFilter ref="A3:R5" xr:uid="{00000000-0009-0000-0000-000000000000}"/>
  <mergeCells count="4">
    <mergeCell ref="A2:T2"/>
    <mergeCell ref="U2:V2"/>
    <mergeCell ref="W2:AB2"/>
    <mergeCell ref="AC2:AC3"/>
  </mergeCells>
  <phoneticPr fontId="2" type="noConversion"/>
  <dataValidations count="2">
    <dataValidation type="list" allowBlank="1" showInputMessage="1" showErrorMessage="1" sqref="W3:W8 V25 W26 W10:W24" xr:uid="{F5FA4CC0-0FD8-49FD-AEE0-14B2754E1421}">
      <formula1>"일반(대면), b-러닝(대면+녹화), b-러닝(대면+실시간+녹화), e-러닝(녹화), e-러닝(실시간+녹화)"</formula1>
    </dataValidation>
    <dataValidation type="list" allowBlank="1" showInputMessage="1" showErrorMessage="1" sqref="G4:G7 G14:G16 G26:G27 G12" xr:uid="{91F75C4E-04E8-47AF-B418-291C502FD99D}">
      <formula1>"이론, 실습, 이론+실습"</formula1>
    </dataValidation>
  </dataValidations>
  <hyperlinks>
    <hyperlink ref="V7" r:id="rId1" xr:uid="{5CE84225-02F8-41CD-B538-AACBC5BD4E75}"/>
    <hyperlink ref="V8" r:id="rId2" xr:uid="{1C64F063-F198-4426-BEED-E0FA7438E8FA}"/>
    <hyperlink ref="V9" r:id="rId3" xr:uid="{6678C4A5-4F26-42DB-860A-64A96CE6F8D0}"/>
    <hyperlink ref="V21" r:id="rId4" xr:uid="{973CC5B9-59BE-49B0-83E5-4ADE4B9C2991}"/>
    <hyperlink ref="V22" r:id="rId5" display="mathhan1@gmail.com" xr:uid="{9133B617-D65F-48ED-A0A6-A1921EB1500B}"/>
    <hyperlink ref="V23" r:id="rId6" display="mathhan1@gmail.com" xr:uid="{E08F0A56-CB5F-489C-BBCC-284144A78E72}"/>
  </hyperlinks>
  <pageMargins left="0.23622047244094491" right="0.23622047244094491" top="0.74803149606299213" bottom="0.74803149606299213" header="0.31496062992125984" footer="0.31496062992125984"/>
  <pageSetup paperSize="9" scale="27" fitToHeight="0" orientation="landscape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6C07-631B-4DA3-8DD6-48A770D91D31}">
  <dimension ref="B2:P39"/>
  <sheetViews>
    <sheetView zoomScaleNormal="100" workbookViewId="0">
      <pane xSplit="8" ySplit="4" topLeftCell="I5" activePane="bottomRight" state="frozen"/>
      <selection activeCell="L49" sqref="L49"/>
      <selection pane="topRight" activeCell="L49" sqref="L49"/>
      <selection pane="bottomLeft" activeCell="L49" sqref="L49"/>
      <selection pane="bottomRight" activeCell="E19" sqref="E19"/>
    </sheetView>
  </sheetViews>
  <sheetFormatPr defaultColWidth="9" defaultRowHeight="12.75" x14ac:dyDescent="0.3"/>
  <cols>
    <col min="1" max="1" width="9" style="2"/>
    <col min="2" max="2" width="6.75" style="2" customWidth="1"/>
    <col min="3" max="3" width="24" style="2" bestFit="1" customWidth="1"/>
    <col min="4" max="4" width="13.875" style="2" bestFit="1" customWidth="1"/>
    <col min="5" max="5" width="8.5" style="2" bestFit="1" customWidth="1"/>
    <col min="6" max="6" width="7.125" style="2" bestFit="1" customWidth="1"/>
    <col min="7" max="7" width="7.875" style="2" customWidth="1"/>
    <col min="8" max="8" width="35.75" style="2" bestFit="1" customWidth="1"/>
    <col min="9" max="9" width="8.25" style="2" bestFit="1" customWidth="1"/>
    <col min="10" max="10" width="11.5" style="2" bestFit="1" customWidth="1"/>
    <col min="11" max="11" width="11.625" style="2" customWidth="1"/>
    <col min="12" max="12" width="14.5" style="2" bestFit="1" customWidth="1"/>
    <col min="13" max="13" width="14.5" style="2" customWidth="1"/>
    <col min="14" max="14" width="14.25" style="2" bestFit="1" customWidth="1"/>
    <col min="15" max="15" width="29.125" style="2" customWidth="1"/>
    <col min="16" max="16" width="22.25" style="2" customWidth="1"/>
    <col min="17" max="16384" width="9" style="2"/>
  </cols>
  <sheetData>
    <row r="2" spans="2:16" x14ac:dyDescent="0.3">
      <c r="B2" s="1" t="s">
        <v>0</v>
      </c>
    </row>
    <row r="3" spans="2:16" x14ac:dyDescent="0.3">
      <c r="L3" s="3">
        <f>COUNTIF(L11:L75,"개설")</f>
        <v>12</v>
      </c>
      <c r="M3" s="3">
        <f>SUM(M11:M54)-M32</f>
        <v>130</v>
      </c>
    </row>
    <row r="4" spans="2:16" x14ac:dyDescent="0.3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</row>
    <row r="5" spans="2:16" x14ac:dyDescent="0.3">
      <c r="B5" s="114" t="s">
        <v>30</v>
      </c>
      <c r="C5" s="114" t="s">
        <v>31</v>
      </c>
      <c r="D5" s="4" t="s">
        <v>32</v>
      </c>
      <c r="E5" s="4">
        <v>3</v>
      </c>
      <c r="F5" s="4">
        <v>1</v>
      </c>
      <c r="G5" s="4" t="s">
        <v>33</v>
      </c>
      <c r="H5" s="4" t="s">
        <v>34</v>
      </c>
      <c r="I5" s="4"/>
      <c r="J5" s="4" t="s">
        <v>21</v>
      </c>
      <c r="K5" s="4" t="s">
        <v>22</v>
      </c>
      <c r="L5" s="4" t="str">
        <f>IFERROR(VLOOKUP(H5,'24-동계 개설교과목'!E:F,2,0),"")</f>
        <v>개설</v>
      </c>
      <c r="M5" s="4">
        <v>5</v>
      </c>
      <c r="N5" s="114" t="s">
        <v>35</v>
      </c>
      <c r="O5" s="114"/>
      <c r="P5" s="4"/>
    </row>
    <row r="6" spans="2:16" x14ac:dyDescent="0.3">
      <c r="B6" s="114"/>
      <c r="C6" s="114"/>
      <c r="D6" s="4" t="s">
        <v>36</v>
      </c>
      <c r="E6" s="4">
        <v>3</v>
      </c>
      <c r="F6" s="4" t="s">
        <v>19</v>
      </c>
      <c r="G6" s="4" t="s">
        <v>33</v>
      </c>
      <c r="H6" s="4" t="s">
        <v>37</v>
      </c>
      <c r="I6" s="4"/>
      <c r="J6" s="4" t="s">
        <v>21</v>
      </c>
      <c r="K6" s="4" t="s">
        <v>22</v>
      </c>
      <c r="L6" s="4" t="str">
        <f>IFERROR(VLOOKUP(H6,'24-동계 개설교과목'!E:F,2,0),"")</f>
        <v>개설</v>
      </c>
      <c r="M6" s="4">
        <v>35</v>
      </c>
      <c r="N6" s="114"/>
      <c r="O6" s="114"/>
      <c r="P6" s="4"/>
    </row>
    <row r="7" spans="2:16" x14ac:dyDescent="0.3">
      <c r="B7" s="114"/>
      <c r="C7" s="114"/>
      <c r="D7" s="4" t="s">
        <v>38</v>
      </c>
      <c r="E7" s="4">
        <v>3</v>
      </c>
      <c r="F7" s="4" t="s">
        <v>19</v>
      </c>
      <c r="G7" s="4">
        <v>1.2</v>
      </c>
      <c r="H7" s="4" t="s">
        <v>39</v>
      </c>
      <c r="I7" s="4"/>
      <c r="J7" s="4" t="s">
        <v>40</v>
      </c>
      <c r="K7" s="4" t="s">
        <v>22</v>
      </c>
      <c r="L7" s="4" t="str">
        <f>IFERROR(VLOOKUP(H7,'24-동계 개설교과목'!E:F,2,0),"")</f>
        <v>개설</v>
      </c>
      <c r="M7" s="4">
        <v>18</v>
      </c>
      <c r="N7" s="114"/>
      <c r="O7" s="114"/>
      <c r="P7" s="4"/>
    </row>
    <row r="8" spans="2:16" x14ac:dyDescent="0.3">
      <c r="B8" s="114"/>
      <c r="C8" s="114"/>
      <c r="D8" s="4" t="s">
        <v>41</v>
      </c>
      <c r="E8" s="4">
        <v>3</v>
      </c>
      <c r="F8" s="4">
        <v>1</v>
      </c>
      <c r="G8" s="4">
        <v>2</v>
      </c>
      <c r="H8" s="4" t="s">
        <v>42</v>
      </c>
      <c r="I8" s="4"/>
      <c r="J8" s="4" t="s">
        <v>43</v>
      </c>
      <c r="K8" s="4" t="s">
        <v>22</v>
      </c>
      <c r="L8" s="4" t="str">
        <f>IFERROR(VLOOKUP(H8,'24-동계 개설교과목'!E:F,2,0),"")</f>
        <v>개설</v>
      </c>
      <c r="M8" s="4">
        <v>5</v>
      </c>
      <c r="N8" s="114"/>
      <c r="O8" s="114"/>
      <c r="P8" s="4"/>
    </row>
    <row r="9" spans="2:16" x14ac:dyDescent="0.3">
      <c r="B9" s="114"/>
      <c r="C9" s="114"/>
      <c r="D9" s="4" t="s">
        <v>41</v>
      </c>
      <c r="E9" s="4">
        <v>3</v>
      </c>
      <c r="F9" s="4">
        <v>1</v>
      </c>
      <c r="G9" s="4">
        <v>1</v>
      </c>
      <c r="H9" s="4" t="s">
        <v>44</v>
      </c>
      <c r="I9" s="4"/>
      <c r="J9" s="4" t="s">
        <v>43</v>
      </c>
      <c r="K9" s="4"/>
      <c r="L9" s="4" t="str">
        <f>IFERROR(VLOOKUP(H9,'24-동계 개설교과목'!E:F,2,0),"")</f>
        <v/>
      </c>
      <c r="M9" s="4" t="s">
        <v>29</v>
      </c>
      <c r="N9" s="114"/>
      <c r="O9" s="114"/>
      <c r="P9" s="4"/>
    </row>
    <row r="10" spans="2:16" x14ac:dyDescent="0.3">
      <c r="B10" s="114"/>
      <c r="C10" s="114"/>
      <c r="D10" s="4" t="s">
        <v>41</v>
      </c>
      <c r="E10" s="4">
        <v>3</v>
      </c>
      <c r="F10" s="4">
        <v>2</v>
      </c>
      <c r="G10" s="4">
        <v>2</v>
      </c>
      <c r="H10" s="4" t="s">
        <v>45</v>
      </c>
      <c r="I10" s="4"/>
      <c r="J10" s="4" t="s">
        <v>43</v>
      </c>
      <c r="K10" s="4"/>
      <c r="L10" s="4" t="str">
        <f>IFERROR(VLOOKUP(H10,'24-동계 개설교과목'!E:F,2,0),"")</f>
        <v/>
      </c>
      <c r="M10" s="4" t="s">
        <v>29</v>
      </c>
      <c r="N10" s="114"/>
      <c r="O10" s="114"/>
      <c r="P10" s="4"/>
    </row>
    <row r="11" spans="2:16" x14ac:dyDescent="0.3">
      <c r="B11" s="113" t="s">
        <v>16</v>
      </c>
      <c r="C11" s="113" t="s">
        <v>17</v>
      </c>
      <c r="D11" s="52" t="s">
        <v>18</v>
      </c>
      <c r="E11" s="52">
        <v>3</v>
      </c>
      <c r="F11" s="52" t="s">
        <v>19</v>
      </c>
      <c r="G11" s="52">
        <v>2</v>
      </c>
      <c r="H11" s="52" t="s">
        <v>20</v>
      </c>
      <c r="I11" s="52"/>
      <c r="J11" s="52" t="s">
        <v>21</v>
      </c>
      <c r="K11" s="52" t="s">
        <v>22</v>
      </c>
      <c r="L11" s="52" t="str">
        <f>IFERROR(VLOOKUP(H11,'24-동계 개설교과목'!E:F,2,0),"")</f>
        <v>개설</v>
      </c>
      <c r="M11" s="52">
        <v>10</v>
      </c>
      <c r="N11" s="113" t="s">
        <v>23</v>
      </c>
      <c r="O11" s="113"/>
      <c r="P11" s="52"/>
    </row>
    <row r="12" spans="2:16" x14ac:dyDescent="0.3">
      <c r="B12" s="113"/>
      <c r="C12" s="113"/>
      <c r="D12" s="52" t="s">
        <v>18</v>
      </c>
      <c r="E12" s="52">
        <v>3</v>
      </c>
      <c r="F12" s="52" t="s">
        <v>19</v>
      </c>
      <c r="G12" s="52" t="s">
        <v>24</v>
      </c>
      <c r="H12" s="52" t="s">
        <v>25</v>
      </c>
      <c r="I12" s="52"/>
      <c r="J12" s="52" t="s">
        <v>21</v>
      </c>
      <c r="K12" s="52" t="s">
        <v>22</v>
      </c>
      <c r="L12" s="52" t="str">
        <f>IFERROR(VLOOKUP(H12,'24-동계 개설교과목'!E:F,2,0),"")</f>
        <v>개설</v>
      </c>
      <c r="M12" s="52"/>
      <c r="N12" s="113"/>
      <c r="O12" s="113"/>
      <c r="P12" s="52"/>
    </row>
    <row r="13" spans="2:16" x14ac:dyDescent="0.3">
      <c r="B13" s="113"/>
      <c r="C13" s="113"/>
      <c r="D13" s="52" t="s">
        <v>18</v>
      </c>
      <c r="E13" s="52">
        <v>3</v>
      </c>
      <c r="F13" s="52" t="s">
        <v>19</v>
      </c>
      <c r="G13" s="52" t="s">
        <v>24</v>
      </c>
      <c r="H13" s="52" t="s">
        <v>26</v>
      </c>
      <c r="I13" s="52"/>
      <c r="J13" s="52" t="s">
        <v>21</v>
      </c>
      <c r="K13" s="52" t="s">
        <v>22</v>
      </c>
      <c r="L13" s="52" t="str">
        <f>IFERROR(VLOOKUP(H13,'24-동계 개설교과목'!E:F,2,0),"")</f>
        <v>개설</v>
      </c>
      <c r="M13" s="52"/>
      <c r="N13" s="113"/>
      <c r="O13" s="113"/>
      <c r="P13" s="52"/>
    </row>
    <row r="14" spans="2:16" x14ac:dyDescent="0.3">
      <c r="B14" s="113"/>
      <c r="C14" s="113"/>
      <c r="D14" s="52" t="s">
        <v>18</v>
      </c>
      <c r="E14" s="52">
        <v>3</v>
      </c>
      <c r="F14" s="52" t="s">
        <v>19</v>
      </c>
      <c r="G14" s="52">
        <v>1</v>
      </c>
      <c r="H14" s="52" t="s">
        <v>27</v>
      </c>
      <c r="I14" s="52" t="s">
        <v>28</v>
      </c>
      <c r="J14" s="52" t="s">
        <v>21</v>
      </c>
      <c r="K14" s="52"/>
      <c r="L14" s="52" t="str">
        <f>IFERROR(VLOOKUP(H14,'24-동계 개설교과목'!E:F,2,0),"")</f>
        <v/>
      </c>
      <c r="M14" s="52" t="s">
        <v>29</v>
      </c>
      <c r="N14" s="113"/>
      <c r="O14" s="113"/>
      <c r="P14" s="52"/>
    </row>
    <row r="15" spans="2:16" x14ac:dyDescent="0.3">
      <c r="B15" s="114" t="s">
        <v>16</v>
      </c>
      <c r="C15" s="114" t="s">
        <v>46</v>
      </c>
      <c r="D15" s="4" t="s">
        <v>32</v>
      </c>
      <c r="E15" s="4">
        <v>3</v>
      </c>
      <c r="F15" s="4">
        <v>1</v>
      </c>
      <c r="G15" s="4" t="s">
        <v>33</v>
      </c>
      <c r="H15" s="4" t="s">
        <v>47</v>
      </c>
      <c r="I15" s="4"/>
      <c r="J15" s="4" t="s">
        <v>21</v>
      </c>
      <c r="K15" s="4" t="s">
        <v>22</v>
      </c>
      <c r="L15" s="4" t="str">
        <f>IFERROR(VLOOKUP(H15,'24-동계 개설교과목'!E:F,2,0),"")</f>
        <v>개설</v>
      </c>
      <c r="M15" s="4"/>
      <c r="N15" s="114" t="s">
        <v>23</v>
      </c>
      <c r="O15" s="114"/>
      <c r="P15" s="4" t="s">
        <v>48</v>
      </c>
    </row>
    <row r="16" spans="2:16" x14ac:dyDescent="0.3">
      <c r="B16" s="114"/>
      <c r="C16" s="114"/>
      <c r="D16" s="4" t="s">
        <v>32</v>
      </c>
      <c r="E16" s="4">
        <v>3</v>
      </c>
      <c r="F16" s="4">
        <v>2</v>
      </c>
      <c r="G16" s="4">
        <v>1</v>
      </c>
      <c r="H16" s="4" t="s">
        <v>49</v>
      </c>
      <c r="I16" s="4"/>
      <c r="J16" s="4" t="s">
        <v>21</v>
      </c>
      <c r="K16" s="4"/>
      <c r="L16" s="4" t="str">
        <f>IFERROR(VLOOKUP(H16,'24-동계 개설교과목'!E:F,2,0),"")</f>
        <v/>
      </c>
      <c r="M16" s="4" t="s">
        <v>29</v>
      </c>
      <c r="N16" s="114"/>
      <c r="O16" s="114"/>
      <c r="P16" s="4"/>
    </row>
    <row r="17" spans="2:16" x14ac:dyDescent="0.3">
      <c r="B17" s="114"/>
      <c r="C17" s="114"/>
      <c r="D17" s="4" t="s">
        <v>50</v>
      </c>
      <c r="E17" s="4">
        <v>3</v>
      </c>
      <c r="F17" s="4">
        <v>3</v>
      </c>
      <c r="G17" s="4">
        <v>1</v>
      </c>
      <c r="H17" s="4" t="s">
        <v>51</v>
      </c>
      <c r="I17" s="4"/>
      <c r="J17" s="4" t="s">
        <v>21</v>
      </c>
      <c r="K17" s="4" t="s">
        <v>22</v>
      </c>
      <c r="L17" s="4" t="str">
        <f>IFERROR(VLOOKUP(H17,'24-동계 개설교과목'!E:F,2,0),"")</f>
        <v>개설</v>
      </c>
      <c r="M17" s="4"/>
      <c r="N17" s="114"/>
      <c r="O17" s="114"/>
      <c r="P17" s="4"/>
    </row>
    <row r="18" spans="2:16" x14ac:dyDescent="0.3">
      <c r="B18" s="114"/>
      <c r="C18" s="114"/>
      <c r="D18" s="4" t="s">
        <v>32</v>
      </c>
      <c r="E18" s="4">
        <v>3</v>
      </c>
      <c r="F18" s="4">
        <v>3</v>
      </c>
      <c r="G18" s="4">
        <v>1</v>
      </c>
      <c r="H18" s="4" t="s">
        <v>52</v>
      </c>
      <c r="I18" s="4" t="s">
        <v>28</v>
      </c>
      <c r="J18" s="4" t="s">
        <v>21</v>
      </c>
      <c r="K18" s="4"/>
      <c r="L18" s="4" t="str">
        <f>IFERROR(VLOOKUP(H18,'24-동계 개설교과목'!E:F,2,0),"")</f>
        <v/>
      </c>
      <c r="M18" s="4" t="s">
        <v>29</v>
      </c>
      <c r="N18" s="114"/>
      <c r="O18" s="114"/>
      <c r="P18" s="4"/>
    </row>
    <row r="19" spans="2:16" x14ac:dyDescent="0.3">
      <c r="B19" s="114"/>
      <c r="C19" s="114"/>
      <c r="D19" s="4" t="s">
        <v>53</v>
      </c>
      <c r="E19" s="4">
        <v>3</v>
      </c>
      <c r="F19" s="4"/>
      <c r="G19" s="4"/>
      <c r="H19" s="4" t="s">
        <v>54</v>
      </c>
      <c r="I19" s="4" t="s">
        <v>28</v>
      </c>
      <c r="J19" s="4" t="s">
        <v>21</v>
      </c>
      <c r="K19" s="4"/>
      <c r="L19" s="4" t="str">
        <f>IFERROR(VLOOKUP(H19,'24-동계 개설교과목'!E:F,2,0),"")</f>
        <v/>
      </c>
      <c r="M19" s="4" t="s">
        <v>29</v>
      </c>
      <c r="N19" s="114"/>
      <c r="O19" s="114"/>
      <c r="P19" s="4"/>
    </row>
    <row r="20" spans="2:16" x14ac:dyDescent="0.3">
      <c r="B20" s="114"/>
      <c r="C20" s="114"/>
      <c r="D20" s="4" t="s">
        <v>32</v>
      </c>
      <c r="E20" s="4">
        <v>3</v>
      </c>
      <c r="F20" s="4">
        <v>3</v>
      </c>
      <c r="G20" s="4">
        <v>1.2</v>
      </c>
      <c r="H20" s="4" t="s">
        <v>55</v>
      </c>
      <c r="I20" s="4"/>
      <c r="J20" s="4" t="s">
        <v>21</v>
      </c>
      <c r="K20" s="4"/>
      <c r="L20" s="4" t="str">
        <f>IFERROR(VLOOKUP(H20,'24-동계 개설교과목'!E:F,2,0),"")</f>
        <v/>
      </c>
      <c r="M20" s="4" t="s">
        <v>29</v>
      </c>
      <c r="N20" s="114"/>
      <c r="O20" s="114"/>
      <c r="P20" s="4"/>
    </row>
    <row r="21" spans="2:16" x14ac:dyDescent="0.3">
      <c r="B21" s="113" t="s">
        <v>16</v>
      </c>
      <c r="C21" s="113" t="s">
        <v>56</v>
      </c>
      <c r="D21" s="52" t="s">
        <v>36</v>
      </c>
      <c r="E21" s="52">
        <v>3</v>
      </c>
      <c r="F21" s="52">
        <v>3</v>
      </c>
      <c r="G21" s="52">
        <v>2</v>
      </c>
      <c r="H21" s="52" t="s">
        <v>57</v>
      </c>
      <c r="I21" s="52"/>
      <c r="J21" s="52" t="s">
        <v>21</v>
      </c>
      <c r="K21" s="52"/>
      <c r="L21" s="52" t="str">
        <f>IFERROR(VLOOKUP(H21,'24-동계 개설교과목'!E:F,2,0),"")</f>
        <v/>
      </c>
      <c r="M21" s="52" t="s">
        <v>29</v>
      </c>
      <c r="N21" s="113" t="s">
        <v>23</v>
      </c>
      <c r="O21" s="113"/>
      <c r="P21" s="52"/>
    </row>
    <row r="22" spans="2:16" x14ac:dyDescent="0.3">
      <c r="B22" s="113"/>
      <c r="C22" s="113"/>
      <c r="D22" s="52" t="s">
        <v>36</v>
      </c>
      <c r="E22" s="52">
        <v>3</v>
      </c>
      <c r="F22" s="52">
        <v>2</v>
      </c>
      <c r="G22" s="52">
        <v>1</v>
      </c>
      <c r="H22" s="52" t="s">
        <v>58</v>
      </c>
      <c r="I22" s="52"/>
      <c r="J22" s="52" t="s">
        <v>21</v>
      </c>
      <c r="K22" s="52"/>
      <c r="L22" s="52" t="str">
        <f>IFERROR(VLOOKUP(H22,'24-동계 개설교과목'!E:F,2,0),"")</f>
        <v/>
      </c>
      <c r="M22" s="52" t="s">
        <v>29</v>
      </c>
      <c r="N22" s="113"/>
      <c r="O22" s="113"/>
      <c r="P22" s="52"/>
    </row>
    <row r="23" spans="2:16" x14ac:dyDescent="0.3">
      <c r="B23" s="113"/>
      <c r="C23" s="113"/>
      <c r="D23" s="52" t="s">
        <v>36</v>
      </c>
      <c r="E23" s="52">
        <v>3</v>
      </c>
      <c r="F23" s="52">
        <v>3</v>
      </c>
      <c r="G23" s="52">
        <v>1</v>
      </c>
      <c r="H23" s="52" t="s">
        <v>59</v>
      </c>
      <c r="I23" s="52"/>
      <c r="J23" s="52" t="s">
        <v>21</v>
      </c>
      <c r="K23" s="52"/>
      <c r="L23" s="52" t="str">
        <f>IFERROR(VLOOKUP(H23,'24-동계 개설교과목'!E:F,2,0),"")</f>
        <v/>
      </c>
      <c r="M23" s="52" t="s">
        <v>29</v>
      </c>
      <c r="N23" s="113"/>
      <c r="O23" s="113"/>
      <c r="P23" s="52"/>
    </row>
    <row r="24" spans="2:16" x14ac:dyDescent="0.3">
      <c r="B24" s="113"/>
      <c r="C24" s="113"/>
      <c r="D24" s="52" t="s">
        <v>36</v>
      </c>
      <c r="E24" s="52">
        <v>3</v>
      </c>
      <c r="F24" s="52">
        <v>3</v>
      </c>
      <c r="G24" s="52">
        <v>1</v>
      </c>
      <c r="H24" s="52" t="s">
        <v>60</v>
      </c>
      <c r="I24" s="52"/>
      <c r="J24" s="52" t="s">
        <v>21</v>
      </c>
      <c r="K24" s="52"/>
      <c r="L24" s="52" t="str">
        <f>IFERROR(VLOOKUP(H24,'24-동계 개설교과목'!E:F,2,0),"")</f>
        <v/>
      </c>
      <c r="M24" s="52" t="s">
        <v>29</v>
      </c>
      <c r="N24" s="113"/>
      <c r="O24" s="113"/>
      <c r="P24" s="52"/>
    </row>
    <row r="25" spans="2:16" x14ac:dyDescent="0.3">
      <c r="B25" s="113"/>
      <c r="C25" s="113"/>
      <c r="D25" s="52" t="s">
        <v>36</v>
      </c>
      <c r="E25" s="52">
        <v>3</v>
      </c>
      <c r="F25" s="52">
        <v>3</v>
      </c>
      <c r="G25" s="52">
        <v>2</v>
      </c>
      <c r="H25" s="52" t="s">
        <v>61</v>
      </c>
      <c r="I25" s="52" t="s">
        <v>28</v>
      </c>
      <c r="J25" s="52" t="s">
        <v>21</v>
      </c>
      <c r="K25" s="52" t="s">
        <v>22</v>
      </c>
      <c r="L25" s="52" t="str">
        <f>IFERROR(VLOOKUP(H25,'24-동계 개설교과목'!E:F,2,0),"")</f>
        <v>개설</v>
      </c>
      <c r="M25" s="52">
        <v>10</v>
      </c>
      <c r="N25" s="113"/>
      <c r="O25" s="113"/>
      <c r="P25" s="52"/>
    </row>
    <row r="26" spans="2:16" x14ac:dyDescent="0.3">
      <c r="B26" s="113"/>
      <c r="C26" s="113"/>
      <c r="D26" s="52" t="s">
        <v>36</v>
      </c>
      <c r="E26" s="52">
        <v>3</v>
      </c>
      <c r="F26" s="52" t="s">
        <v>62</v>
      </c>
      <c r="G26" s="52" t="s">
        <v>63</v>
      </c>
      <c r="H26" s="52" t="s">
        <v>64</v>
      </c>
      <c r="I26" s="52" t="s">
        <v>28</v>
      </c>
      <c r="J26" s="52" t="s">
        <v>21</v>
      </c>
      <c r="K26" s="52" t="s">
        <v>22</v>
      </c>
      <c r="L26" s="52" t="str">
        <f>IFERROR(VLOOKUP(H26,'24-동계 개설교과목'!E:F,2,0),"")</f>
        <v>개설</v>
      </c>
      <c r="M26" s="52">
        <v>58</v>
      </c>
      <c r="N26" s="113"/>
      <c r="O26" s="113"/>
      <c r="P26" s="52"/>
    </row>
    <row r="27" spans="2:16" x14ac:dyDescent="0.3">
      <c r="B27" s="114" t="s">
        <v>16</v>
      </c>
      <c r="C27" s="114" t="s">
        <v>65</v>
      </c>
      <c r="D27" s="4" t="s">
        <v>53</v>
      </c>
      <c r="E27" s="4">
        <v>3</v>
      </c>
      <c r="F27" s="4">
        <v>3</v>
      </c>
      <c r="G27" s="4" t="s">
        <v>63</v>
      </c>
      <c r="H27" s="4" t="s">
        <v>66</v>
      </c>
      <c r="I27" s="4" t="s">
        <v>28</v>
      </c>
      <c r="J27" s="4" t="s">
        <v>21</v>
      </c>
      <c r="K27" s="4" t="s">
        <v>22</v>
      </c>
      <c r="L27" s="4" t="str">
        <f>IFERROR(VLOOKUP(H27,'24-동계 개설교과목'!E:F,2,0),"")</f>
        <v>개설</v>
      </c>
      <c r="M27" s="4">
        <v>16</v>
      </c>
      <c r="N27" s="114" t="s">
        <v>23</v>
      </c>
      <c r="O27" s="114"/>
      <c r="P27" s="4"/>
    </row>
    <row r="28" spans="2:16" x14ac:dyDescent="0.3">
      <c r="B28" s="114"/>
      <c r="C28" s="114"/>
      <c r="D28" s="4" t="s">
        <v>53</v>
      </c>
      <c r="E28" s="4">
        <v>3</v>
      </c>
      <c r="F28" s="4">
        <v>3</v>
      </c>
      <c r="G28" s="4" t="s">
        <v>63</v>
      </c>
      <c r="H28" s="4" t="s">
        <v>67</v>
      </c>
      <c r="I28" s="4" t="s">
        <v>28</v>
      </c>
      <c r="J28" s="4" t="s">
        <v>21</v>
      </c>
      <c r="K28" s="4" t="s">
        <v>22</v>
      </c>
      <c r="L28" s="4" t="str">
        <f>IFERROR(VLOOKUP(H28,'24-동계 개설교과목'!E:F,2,0),"")</f>
        <v>개설</v>
      </c>
      <c r="M28" s="4">
        <v>16</v>
      </c>
      <c r="N28" s="114"/>
      <c r="O28" s="114"/>
      <c r="P28" s="4"/>
    </row>
    <row r="29" spans="2:16" x14ac:dyDescent="0.3">
      <c r="B29" s="114"/>
      <c r="C29" s="114"/>
      <c r="D29" s="4" t="s">
        <v>53</v>
      </c>
      <c r="E29" s="4">
        <v>3</v>
      </c>
      <c r="F29" s="4">
        <v>3</v>
      </c>
      <c r="G29" s="4" t="s">
        <v>63</v>
      </c>
      <c r="H29" s="4" t="s">
        <v>68</v>
      </c>
      <c r="I29" s="4" t="s">
        <v>28</v>
      </c>
      <c r="J29" s="4" t="s">
        <v>21</v>
      </c>
      <c r="K29" s="4"/>
      <c r="L29" s="4" t="str">
        <f>IFERROR(VLOOKUP(H29,'24-동계 개설교과목'!E:F,2,0),"")</f>
        <v/>
      </c>
      <c r="M29" s="4" t="s">
        <v>29</v>
      </c>
      <c r="N29" s="114"/>
      <c r="O29" s="114"/>
      <c r="P29" s="4"/>
    </row>
    <row r="30" spans="2:16" x14ac:dyDescent="0.3">
      <c r="B30" s="114"/>
      <c r="C30" s="114"/>
      <c r="D30" s="4" t="s">
        <v>53</v>
      </c>
      <c r="E30" s="4">
        <v>3</v>
      </c>
      <c r="F30" s="4">
        <v>3</v>
      </c>
      <c r="G30" s="4" t="s">
        <v>63</v>
      </c>
      <c r="H30" s="4" t="s">
        <v>69</v>
      </c>
      <c r="I30" s="4" t="s">
        <v>28</v>
      </c>
      <c r="J30" s="4" t="s">
        <v>21</v>
      </c>
      <c r="K30" s="4"/>
      <c r="L30" s="4" t="str">
        <f>IFERROR(VLOOKUP(H30,'24-동계 개설교과목'!E:F,2,0),"")</f>
        <v/>
      </c>
      <c r="M30" s="4" t="s">
        <v>29</v>
      </c>
      <c r="N30" s="114"/>
      <c r="O30" s="114"/>
      <c r="P30" s="4"/>
    </row>
    <row r="31" spans="2:16" x14ac:dyDescent="0.3">
      <c r="B31" s="113" t="s">
        <v>16</v>
      </c>
      <c r="C31" s="113" t="s">
        <v>70</v>
      </c>
      <c r="D31" s="52" t="s">
        <v>38</v>
      </c>
      <c r="E31" s="52">
        <v>3</v>
      </c>
      <c r="F31" s="52">
        <v>3</v>
      </c>
      <c r="G31" s="52">
        <v>1</v>
      </c>
      <c r="H31" s="52" t="s">
        <v>71</v>
      </c>
      <c r="I31" s="52"/>
      <c r="J31" s="52" t="s">
        <v>21</v>
      </c>
      <c r="K31" s="52"/>
      <c r="L31" s="52" t="str">
        <f>IFERROR(VLOOKUP(H31,'24-동계 개설교과목'!E:F,2,0),"")</f>
        <v/>
      </c>
      <c r="M31" s="52" t="s">
        <v>29</v>
      </c>
      <c r="N31" s="113" t="s">
        <v>23</v>
      </c>
      <c r="O31" s="113" t="s">
        <v>72</v>
      </c>
      <c r="P31" s="52"/>
    </row>
    <row r="32" spans="2:16" x14ac:dyDescent="0.3">
      <c r="B32" s="113"/>
      <c r="C32" s="113"/>
      <c r="D32" s="52" t="s">
        <v>38</v>
      </c>
      <c r="E32" s="52" t="s">
        <v>19</v>
      </c>
      <c r="F32" s="52">
        <v>2</v>
      </c>
      <c r="G32" s="52" t="s">
        <v>33</v>
      </c>
      <c r="H32" s="52" t="s">
        <v>39</v>
      </c>
      <c r="I32" s="52"/>
      <c r="J32" s="52" t="s">
        <v>40</v>
      </c>
      <c r="K32" s="52" t="s">
        <v>22</v>
      </c>
      <c r="L32" s="52" t="str">
        <f>IFERROR(VLOOKUP(H32,'24-동계 개설교과목'!E:F,2,0),"")</f>
        <v>개설</v>
      </c>
      <c r="M32" s="52">
        <v>18</v>
      </c>
      <c r="N32" s="113"/>
      <c r="O32" s="113"/>
      <c r="P32" s="52"/>
    </row>
    <row r="33" spans="2:16" x14ac:dyDescent="0.3">
      <c r="B33" s="113"/>
      <c r="C33" s="113"/>
      <c r="D33" s="52" t="s">
        <v>38</v>
      </c>
      <c r="E33" s="52">
        <v>2</v>
      </c>
      <c r="F33" s="52">
        <v>2</v>
      </c>
      <c r="G33" s="52">
        <v>1</v>
      </c>
      <c r="H33" s="52" t="s">
        <v>73</v>
      </c>
      <c r="I33" s="52"/>
      <c r="J33" s="52" t="s">
        <v>21</v>
      </c>
      <c r="K33" s="52" t="s">
        <v>22</v>
      </c>
      <c r="L33" s="52" t="str">
        <f>IFERROR(VLOOKUP(H33,'24-동계 개설교과목'!E:F,2,0),"")</f>
        <v/>
      </c>
      <c r="M33" s="52" t="s">
        <v>29</v>
      </c>
      <c r="N33" s="113"/>
      <c r="O33" s="113"/>
      <c r="P33" s="52"/>
    </row>
    <row r="34" spans="2:16" x14ac:dyDescent="0.3">
      <c r="B34" s="113"/>
      <c r="C34" s="113"/>
      <c r="D34" s="52" t="s">
        <v>38</v>
      </c>
      <c r="E34" s="52">
        <v>2</v>
      </c>
      <c r="F34" s="52">
        <v>3</v>
      </c>
      <c r="G34" s="52">
        <v>2</v>
      </c>
      <c r="H34" s="52" t="s">
        <v>74</v>
      </c>
      <c r="I34" s="52"/>
      <c r="J34" s="52" t="s">
        <v>21</v>
      </c>
      <c r="K34" s="52" t="s">
        <v>22</v>
      </c>
      <c r="L34" s="52" t="str">
        <f>IFERROR(VLOOKUP(H34,'24-동계 개설교과목'!E:F,2,0),"")</f>
        <v>개설</v>
      </c>
      <c r="M34" s="52"/>
      <c r="N34" s="113"/>
      <c r="O34" s="113"/>
      <c r="P34" s="52"/>
    </row>
    <row r="35" spans="2:16" x14ac:dyDescent="0.3">
      <c r="B35" s="113"/>
      <c r="C35" s="113"/>
      <c r="D35" s="52" t="s">
        <v>38</v>
      </c>
      <c r="E35" s="52">
        <v>3</v>
      </c>
      <c r="F35" s="52">
        <v>3</v>
      </c>
      <c r="G35" s="52">
        <v>1</v>
      </c>
      <c r="H35" s="52" t="s">
        <v>75</v>
      </c>
      <c r="I35" s="52" t="s">
        <v>28</v>
      </c>
      <c r="J35" s="52" t="s">
        <v>21</v>
      </c>
      <c r="K35" s="52"/>
      <c r="L35" s="52" t="str">
        <f>IFERROR(VLOOKUP(H35,'24-동계 개설교과목'!E:F,2,0),"")</f>
        <v/>
      </c>
      <c r="M35" s="52" t="s">
        <v>29</v>
      </c>
      <c r="N35" s="113"/>
      <c r="O35" s="113"/>
      <c r="P35" s="52"/>
    </row>
    <row r="36" spans="2:16" x14ac:dyDescent="0.3">
      <c r="B36" s="114" t="s">
        <v>16</v>
      </c>
      <c r="C36" s="114" t="s">
        <v>76</v>
      </c>
      <c r="D36" s="4" t="s">
        <v>41</v>
      </c>
      <c r="E36" s="4">
        <v>3</v>
      </c>
      <c r="F36" s="4">
        <v>4</v>
      </c>
      <c r="G36" s="4">
        <v>2</v>
      </c>
      <c r="H36" s="4" t="s">
        <v>77</v>
      </c>
      <c r="I36" s="4" t="s">
        <v>28</v>
      </c>
      <c r="J36" s="4" t="s">
        <v>43</v>
      </c>
      <c r="K36" s="4"/>
      <c r="L36" s="4" t="str">
        <f>IFERROR(VLOOKUP(H36,'24-동계 개설교과목'!E:F,2,0),"")</f>
        <v/>
      </c>
      <c r="M36" s="4"/>
      <c r="N36" s="114" t="s">
        <v>23</v>
      </c>
      <c r="O36" s="114"/>
      <c r="P36" s="4"/>
    </row>
    <row r="37" spans="2:16" x14ac:dyDescent="0.3">
      <c r="B37" s="114"/>
      <c r="C37" s="114"/>
      <c r="D37" s="4" t="s">
        <v>41</v>
      </c>
      <c r="E37" s="4">
        <v>3</v>
      </c>
      <c r="F37" s="4">
        <v>4</v>
      </c>
      <c r="G37" s="4" t="s">
        <v>63</v>
      </c>
      <c r="H37" s="4" t="s">
        <v>78</v>
      </c>
      <c r="I37" s="4" t="s">
        <v>28</v>
      </c>
      <c r="J37" s="4" t="s">
        <v>43</v>
      </c>
      <c r="K37" s="4" t="s">
        <v>22</v>
      </c>
      <c r="L37" s="4" t="str">
        <f>IFERROR(VLOOKUP(H37,'24-동계 개설교과목'!E:F,2,0),"")</f>
        <v>개설</v>
      </c>
      <c r="M37" s="4">
        <v>20</v>
      </c>
      <c r="N37" s="114"/>
      <c r="O37" s="114"/>
      <c r="P37" s="4"/>
    </row>
    <row r="38" spans="2:16" x14ac:dyDescent="0.3">
      <c r="B38" s="114"/>
      <c r="C38" s="114"/>
      <c r="D38" s="4" t="s">
        <v>41</v>
      </c>
      <c r="E38" s="4">
        <v>3</v>
      </c>
      <c r="F38" s="4">
        <v>3</v>
      </c>
      <c r="G38" s="4">
        <v>2</v>
      </c>
      <c r="H38" s="4" t="s">
        <v>79</v>
      </c>
      <c r="I38" s="4"/>
      <c r="J38" s="4" t="s">
        <v>43</v>
      </c>
      <c r="K38" s="4"/>
      <c r="L38" s="4" t="str">
        <f>IFERROR(VLOOKUP(H38,'24-동계 개설교과목'!E:F,2,0),"")</f>
        <v/>
      </c>
      <c r="M38" s="4" t="s">
        <v>29</v>
      </c>
      <c r="N38" s="114"/>
      <c r="O38" s="114"/>
      <c r="P38" s="4"/>
    </row>
    <row r="39" spans="2:16" x14ac:dyDescent="0.3">
      <c r="B39" s="114"/>
      <c r="C39" s="114"/>
      <c r="D39" s="4" t="s">
        <v>41</v>
      </c>
      <c r="E39" s="4">
        <v>3</v>
      </c>
      <c r="F39" s="4">
        <v>3</v>
      </c>
      <c r="G39" s="4">
        <v>2</v>
      </c>
      <c r="H39" s="4" t="s">
        <v>80</v>
      </c>
      <c r="I39" s="4"/>
      <c r="J39" s="4" t="s">
        <v>43</v>
      </c>
      <c r="K39" s="4"/>
      <c r="L39" s="4" t="str">
        <f>IFERROR(VLOOKUP(H39,'24-동계 개설교과목'!E:F,2,0),"")</f>
        <v/>
      </c>
      <c r="M39" s="4" t="s">
        <v>29</v>
      </c>
      <c r="N39" s="114"/>
      <c r="O39" s="114"/>
      <c r="P39" s="4"/>
    </row>
  </sheetData>
  <autoFilter ref="B4:P35" xr:uid="{273771AE-B987-42E7-AEC8-5C19F24FE867}"/>
  <mergeCells count="28">
    <mergeCell ref="B36:B39"/>
    <mergeCell ref="C36:C39"/>
    <mergeCell ref="N36:N39"/>
    <mergeCell ref="O36:O39"/>
    <mergeCell ref="B27:B30"/>
    <mergeCell ref="C27:C30"/>
    <mergeCell ref="N27:N30"/>
    <mergeCell ref="O27:O30"/>
    <mergeCell ref="B31:B35"/>
    <mergeCell ref="C31:C35"/>
    <mergeCell ref="N31:N35"/>
    <mergeCell ref="O31:O35"/>
    <mergeCell ref="B15:B20"/>
    <mergeCell ref="C15:C20"/>
    <mergeCell ref="N15:N20"/>
    <mergeCell ref="O15:O20"/>
    <mergeCell ref="B21:B26"/>
    <mergeCell ref="C21:C26"/>
    <mergeCell ref="N21:N26"/>
    <mergeCell ref="O21:O26"/>
    <mergeCell ref="B11:B14"/>
    <mergeCell ref="C11:C14"/>
    <mergeCell ref="N11:N14"/>
    <mergeCell ref="O11:O14"/>
    <mergeCell ref="B5:B10"/>
    <mergeCell ref="C5:C10"/>
    <mergeCell ref="N5:N10"/>
    <mergeCell ref="O5:O1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7E863-D08A-4F7A-9970-E261734BC61F}">
  <dimension ref="A1:H13"/>
  <sheetViews>
    <sheetView zoomScale="85" zoomScaleNormal="85" workbookViewId="0">
      <selection activeCell="C22" sqref="C22"/>
    </sheetView>
  </sheetViews>
  <sheetFormatPr defaultRowHeight="16.5" x14ac:dyDescent="0.3"/>
  <cols>
    <col min="1" max="1" width="20.25" bestFit="1" customWidth="1"/>
    <col min="2" max="2" width="23.25" bestFit="1" customWidth="1"/>
    <col min="3" max="3" width="30.375" bestFit="1" customWidth="1"/>
    <col min="4" max="4" width="21.25" bestFit="1" customWidth="1"/>
    <col min="5" max="5" width="18.625" bestFit="1" customWidth="1"/>
    <col min="6" max="6" width="26" bestFit="1" customWidth="1"/>
    <col min="7" max="7" width="20" bestFit="1" customWidth="1"/>
    <col min="8" max="8" width="35" bestFit="1" customWidth="1"/>
    <col min="9" max="9" width="48.125" customWidth="1"/>
  </cols>
  <sheetData>
    <row r="1" spans="1:8" ht="34.5" thickBot="1" x14ac:dyDescent="0.35">
      <c r="A1" s="120" t="s">
        <v>235</v>
      </c>
      <c r="B1" s="120"/>
      <c r="C1" s="120"/>
      <c r="D1" s="120"/>
      <c r="E1" s="120"/>
      <c r="F1" s="120"/>
      <c r="G1" s="120"/>
      <c r="H1" s="120"/>
    </row>
    <row r="2" spans="1:8" ht="31.5" customHeight="1" x14ac:dyDescent="0.3">
      <c r="A2" s="73"/>
      <c r="B2" s="74" t="s">
        <v>108</v>
      </c>
      <c r="C2" s="75" t="s">
        <v>136</v>
      </c>
      <c r="D2" s="74" t="s">
        <v>149</v>
      </c>
      <c r="E2" s="74" t="s">
        <v>229</v>
      </c>
      <c r="F2" s="74" t="s">
        <v>172</v>
      </c>
      <c r="G2" s="74" t="s">
        <v>197</v>
      </c>
      <c r="H2" s="76" t="s">
        <v>213</v>
      </c>
    </row>
    <row r="3" spans="1:8" ht="33" customHeight="1" x14ac:dyDescent="0.3">
      <c r="A3" s="53" t="s">
        <v>236</v>
      </c>
      <c r="B3" s="35" t="s">
        <v>237</v>
      </c>
      <c r="C3" s="54" t="s">
        <v>238</v>
      </c>
      <c r="D3" s="55" t="s">
        <v>239</v>
      </c>
      <c r="E3" s="56" t="s">
        <v>240</v>
      </c>
      <c r="F3" s="104" t="s">
        <v>239</v>
      </c>
      <c r="G3" s="13" t="s">
        <v>241</v>
      </c>
      <c r="H3" s="57" t="s">
        <v>322</v>
      </c>
    </row>
    <row r="4" spans="1:8" ht="33" hidden="1" customHeight="1" x14ac:dyDescent="0.3">
      <c r="A4" s="53" t="s">
        <v>242</v>
      </c>
      <c r="B4" s="35" t="s">
        <v>243</v>
      </c>
      <c r="C4" s="54" t="s">
        <v>244</v>
      </c>
      <c r="D4" s="55" t="s">
        <v>245</v>
      </c>
      <c r="E4" s="56" t="s">
        <v>246</v>
      </c>
      <c r="F4" s="13" t="s">
        <v>245</v>
      </c>
      <c r="G4" s="13" t="s">
        <v>247</v>
      </c>
      <c r="H4" s="57" t="s">
        <v>243</v>
      </c>
    </row>
    <row r="5" spans="1:8" ht="50.25" customHeight="1" x14ac:dyDescent="0.3">
      <c r="A5" s="58" t="s">
        <v>248</v>
      </c>
      <c r="B5" s="13" t="s">
        <v>249</v>
      </c>
      <c r="C5" s="54" t="s">
        <v>250</v>
      </c>
      <c r="D5" s="13" t="s">
        <v>251</v>
      </c>
      <c r="E5" s="59" t="s">
        <v>252</v>
      </c>
      <c r="F5" s="14" t="s">
        <v>253</v>
      </c>
      <c r="G5" s="13" t="s">
        <v>254</v>
      </c>
      <c r="H5" s="60" t="s">
        <v>255</v>
      </c>
    </row>
    <row r="6" spans="1:8" ht="33" customHeight="1" x14ac:dyDescent="0.3">
      <c r="A6" s="58" t="s">
        <v>256</v>
      </c>
      <c r="B6" s="13" t="s">
        <v>257</v>
      </c>
      <c r="C6" s="54" t="s">
        <v>258</v>
      </c>
      <c r="D6" s="14" t="s">
        <v>116</v>
      </c>
      <c r="E6" s="59" t="s">
        <v>259</v>
      </c>
      <c r="F6" s="105" t="s">
        <v>323</v>
      </c>
      <c r="G6" s="14" t="s">
        <v>143</v>
      </c>
      <c r="H6" s="60" t="s">
        <v>260</v>
      </c>
    </row>
    <row r="7" spans="1:8" ht="33" customHeight="1" x14ac:dyDescent="0.3">
      <c r="A7" s="53" t="s">
        <v>261</v>
      </c>
      <c r="B7" s="35" t="s">
        <v>262</v>
      </c>
      <c r="C7" s="54" t="s">
        <v>263</v>
      </c>
      <c r="D7" s="13" t="s">
        <v>264</v>
      </c>
      <c r="E7" s="56" t="s">
        <v>265</v>
      </c>
      <c r="F7" s="104" t="s">
        <v>324</v>
      </c>
      <c r="G7" s="35" t="s">
        <v>266</v>
      </c>
      <c r="H7" s="61" t="s">
        <v>267</v>
      </c>
    </row>
    <row r="8" spans="1:8" ht="33" customHeight="1" x14ac:dyDescent="0.3">
      <c r="A8" s="62" t="s">
        <v>268</v>
      </c>
      <c r="B8" s="35" t="s">
        <v>269</v>
      </c>
      <c r="C8" s="54" t="s">
        <v>270</v>
      </c>
      <c r="D8" s="28" t="s">
        <v>116</v>
      </c>
      <c r="E8" s="28" t="s">
        <v>210</v>
      </c>
      <c r="F8" s="104" t="s">
        <v>143</v>
      </c>
      <c r="G8" s="35" t="s">
        <v>143</v>
      </c>
      <c r="H8" s="63" t="s">
        <v>143</v>
      </c>
    </row>
    <row r="9" spans="1:8" ht="33" customHeight="1" x14ac:dyDescent="0.3">
      <c r="A9" s="64" t="s">
        <v>271</v>
      </c>
      <c r="B9" s="35" t="s">
        <v>272</v>
      </c>
      <c r="C9" s="65" t="s">
        <v>273</v>
      </c>
      <c r="D9" s="66" t="s">
        <v>116</v>
      </c>
      <c r="E9" s="66" t="s">
        <v>274</v>
      </c>
      <c r="F9" s="106" t="s">
        <v>325</v>
      </c>
      <c r="G9" s="35" t="s">
        <v>143</v>
      </c>
      <c r="H9" s="63" t="s">
        <v>275</v>
      </c>
    </row>
    <row r="10" spans="1:8" ht="33" customHeight="1" thickBot="1" x14ac:dyDescent="0.35">
      <c r="A10" s="67" t="s">
        <v>276</v>
      </c>
      <c r="B10" s="68" t="s">
        <v>277</v>
      </c>
      <c r="C10" s="69" t="s">
        <v>278</v>
      </c>
      <c r="D10" s="70" t="s">
        <v>279</v>
      </c>
      <c r="E10" s="71" t="s">
        <v>280</v>
      </c>
      <c r="F10" s="107" t="s">
        <v>326</v>
      </c>
      <c r="G10" s="68" t="s">
        <v>281</v>
      </c>
      <c r="H10" s="72" t="s">
        <v>282</v>
      </c>
    </row>
    <row r="12" spans="1:8" x14ac:dyDescent="0.3">
      <c r="A12" s="121" t="s">
        <v>283</v>
      </c>
      <c r="B12" s="122"/>
      <c r="C12" s="122"/>
      <c r="D12" s="122"/>
      <c r="E12" s="122"/>
      <c r="F12" s="122"/>
      <c r="G12" s="122"/>
      <c r="H12" s="123"/>
    </row>
    <row r="13" spans="1:8" ht="72.75" customHeight="1" x14ac:dyDescent="0.3">
      <c r="A13" s="124"/>
      <c r="B13" s="125"/>
      <c r="C13" s="125"/>
      <c r="D13" s="125"/>
      <c r="E13" s="125"/>
      <c r="F13" s="125"/>
      <c r="G13" s="125"/>
      <c r="H13" s="126"/>
    </row>
  </sheetData>
  <mergeCells count="3">
    <mergeCell ref="A1:H1"/>
    <mergeCell ref="A12:H12"/>
    <mergeCell ref="A13:H1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PBL 과목 확인</vt:lpstr>
      <vt:lpstr>MD 중심</vt:lpstr>
      <vt:lpstr>신청방법</vt:lpstr>
      <vt:lpstr>확인필요</vt:lpstr>
      <vt:lpstr>신청가능교과</vt:lpstr>
      <vt:lpstr>24-동계 개설교과목</vt:lpstr>
      <vt:lpstr>동계핵심MD</vt:lpstr>
      <vt:lpstr>24-동계 학사일정</vt:lpstr>
      <vt:lpstr>'24-동계 개설교과목'!Print_Titles</vt:lpstr>
      <vt:lpstr>신청가능교과!Print_Titles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김나영</dc:creator>
  <cp:lastModifiedBy>김나영</cp:lastModifiedBy>
  <cp:lastPrinted>2024-11-04T06:12:30Z</cp:lastPrinted>
  <dcterms:created xsi:type="dcterms:W3CDTF">2024-10-25T03:25:30Z</dcterms:created>
  <dcterms:modified xsi:type="dcterms:W3CDTF">2024-11-23T02:54:52Z</dcterms:modified>
</cp:coreProperties>
</file>